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Администрация" sheetId="1" r:id="rId1"/>
    <sheet name="ДОУ" sheetId="2" r:id="rId2"/>
    <sheet name="СОШ" sheetId="3" r:id="rId3"/>
    <sheet name="ДОП" sheetId="4" r:id="rId4"/>
    <sheet name="Лист1" sheetId="5" r:id="rId5"/>
  </sheets>
  <definedNames>
    <definedName name="_xlnm._FilterDatabase" localSheetId="0" hidden="1">Администрация!$A$8:$S$273</definedName>
  </definedNames>
  <calcPr calcId="145621" iterate="1"/>
</workbook>
</file>

<file path=xl/calcChain.xml><?xml version="1.0" encoding="utf-8"?>
<calcChain xmlns="http://schemas.openxmlformats.org/spreadsheetml/2006/main">
  <c r="O273" i="1" l="1"/>
  <c r="N273" i="1"/>
  <c r="I273" i="1"/>
  <c r="H273" i="1"/>
  <c r="O272" i="1"/>
  <c r="N272" i="1"/>
  <c r="I272" i="1"/>
  <c r="H272" i="1"/>
  <c r="O271" i="1"/>
  <c r="N271" i="1"/>
  <c r="I271" i="1"/>
  <c r="H271" i="1"/>
  <c r="O270" i="1"/>
  <c r="N270" i="1"/>
  <c r="I270" i="1"/>
  <c r="H270" i="1"/>
  <c r="O269" i="1"/>
  <c r="N269" i="1"/>
  <c r="I269" i="1"/>
  <c r="H269" i="1"/>
  <c r="O268" i="1"/>
  <c r="N268" i="1"/>
  <c r="I268" i="1"/>
  <c r="H268" i="1"/>
  <c r="O267" i="1"/>
  <c r="N267" i="1"/>
  <c r="I267" i="1"/>
  <c r="H267" i="1"/>
  <c r="O266" i="1"/>
  <c r="N266" i="1"/>
  <c r="I266" i="1"/>
  <c r="H266" i="1"/>
  <c r="O265" i="1"/>
  <c r="N265" i="1"/>
  <c r="I265" i="1"/>
  <c r="H265" i="1"/>
  <c r="O264" i="1"/>
  <c r="N264" i="1"/>
  <c r="I264" i="1"/>
  <c r="H264" i="1"/>
  <c r="O263" i="1"/>
  <c r="N263" i="1"/>
  <c r="I263" i="1"/>
  <c r="H263" i="1"/>
  <c r="O262" i="1"/>
  <c r="N262" i="1"/>
  <c r="I262" i="1"/>
  <c r="H262" i="1"/>
  <c r="O261" i="1"/>
  <c r="N261" i="1"/>
  <c r="I261" i="1"/>
  <c r="H261" i="1"/>
  <c r="O260" i="1"/>
  <c r="N260" i="1"/>
  <c r="I260" i="1"/>
  <c r="H260" i="1"/>
  <c r="O259" i="1"/>
  <c r="N259" i="1"/>
  <c r="I259" i="1"/>
  <c r="H259" i="1"/>
  <c r="O258" i="1"/>
  <c r="N258" i="1"/>
  <c r="I258" i="1"/>
  <c r="H258" i="1"/>
  <c r="O257" i="1"/>
  <c r="N257" i="1"/>
  <c r="I257" i="1"/>
  <c r="H257" i="1"/>
  <c r="O256" i="1"/>
  <c r="N256" i="1"/>
  <c r="I256" i="1"/>
  <c r="H256" i="1"/>
  <c r="O255" i="1"/>
  <c r="N255" i="1"/>
  <c r="I255" i="1"/>
  <c r="H255" i="1"/>
  <c r="O254" i="1"/>
  <c r="N254" i="1"/>
  <c r="I254" i="1"/>
  <c r="H254" i="1"/>
  <c r="O253" i="1"/>
  <c r="N253" i="1"/>
  <c r="I253" i="1"/>
  <c r="H253" i="1"/>
  <c r="O252" i="1"/>
  <c r="N252" i="1"/>
  <c r="I252" i="1"/>
  <c r="H252" i="1"/>
  <c r="O251" i="1"/>
  <c r="N251" i="1"/>
  <c r="I251" i="1"/>
  <c r="H251" i="1"/>
  <c r="O250" i="1"/>
  <c r="N250" i="1"/>
  <c r="I250" i="1"/>
  <c r="H250" i="1"/>
  <c r="O249" i="1"/>
  <c r="N249" i="1"/>
  <c r="I249" i="1"/>
  <c r="H249" i="1"/>
  <c r="O248" i="1"/>
  <c r="N248" i="1"/>
  <c r="I248" i="1"/>
  <c r="H248" i="1"/>
  <c r="O247" i="1"/>
  <c r="N247" i="1"/>
  <c r="I247" i="1"/>
  <c r="H247" i="1"/>
  <c r="O246" i="1"/>
  <c r="N246" i="1"/>
  <c r="I246" i="1"/>
  <c r="H246" i="1"/>
  <c r="O245" i="1"/>
  <c r="N245" i="1"/>
  <c r="I245" i="1"/>
  <c r="H245" i="1"/>
  <c r="O244" i="1"/>
  <c r="N244" i="1"/>
  <c r="I244" i="1"/>
  <c r="H244" i="1"/>
  <c r="O243" i="1"/>
  <c r="N243" i="1"/>
  <c r="I243" i="1"/>
  <c r="H243" i="1"/>
  <c r="O242" i="1"/>
  <c r="N242" i="1"/>
  <c r="I242" i="1"/>
  <c r="H242" i="1"/>
  <c r="O241" i="1"/>
  <c r="N241" i="1"/>
  <c r="I241" i="1"/>
  <c r="H241" i="1"/>
  <c r="O240" i="1"/>
  <c r="N240" i="1"/>
  <c r="I240" i="1"/>
  <c r="H240" i="1"/>
  <c r="O239" i="1"/>
  <c r="N239" i="1"/>
  <c r="I239" i="1"/>
  <c r="H239" i="1"/>
  <c r="O238" i="1"/>
  <c r="N238" i="1"/>
  <c r="I238" i="1"/>
  <c r="H238" i="1"/>
  <c r="O237" i="1"/>
  <c r="N237" i="1"/>
  <c r="I237" i="1"/>
  <c r="H237" i="1"/>
  <c r="O236" i="1"/>
  <c r="N236" i="1"/>
  <c r="I236" i="1"/>
  <c r="H236" i="1"/>
  <c r="O235" i="1"/>
  <c r="N235" i="1"/>
  <c r="I235" i="1"/>
  <c r="H235" i="1"/>
  <c r="O234" i="1"/>
  <c r="N234" i="1"/>
  <c r="H234" i="1"/>
  <c r="O233" i="1"/>
  <c r="N233" i="1"/>
  <c r="I233" i="1"/>
  <c r="H233" i="1"/>
  <c r="O232" i="1"/>
  <c r="N232" i="1"/>
  <c r="I232" i="1"/>
  <c r="H232" i="1"/>
  <c r="O231" i="1"/>
  <c r="N231" i="1"/>
  <c r="I231" i="1"/>
  <c r="H231" i="1"/>
  <c r="O230" i="1"/>
  <c r="N230" i="1"/>
  <c r="I230" i="1"/>
  <c r="H230" i="1"/>
  <c r="O229" i="1"/>
  <c r="N229" i="1"/>
  <c r="I229" i="1"/>
  <c r="H229" i="1"/>
  <c r="O228" i="1"/>
  <c r="N228" i="1"/>
  <c r="I228" i="1"/>
  <c r="H228" i="1"/>
  <c r="O227" i="1"/>
  <c r="N227" i="1"/>
  <c r="I227" i="1"/>
  <c r="H227" i="1"/>
  <c r="O226" i="1"/>
  <c r="N226" i="1"/>
  <c r="I226" i="1"/>
  <c r="H226" i="1"/>
  <c r="O225" i="1"/>
  <c r="N225" i="1"/>
  <c r="I225" i="1"/>
  <c r="H225" i="1"/>
  <c r="O224" i="1"/>
  <c r="N224" i="1"/>
  <c r="I224" i="1"/>
  <c r="H224" i="1"/>
  <c r="O223" i="1"/>
  <c r="N223" i="1"/>
  <c r="I223" i="1"/>
  <c r="H223" i="1"/>
  <c r="O222" i="1"/>
  <c r="N222" i="1"/>
  <c r="I222" i="1"/>
  <c r="H222" i="1"/>
  <c r="O221" i="1"/>
  <c r="N221" i="1"/>
  <c r="I221" i="1"/>
  <c r="H221" i="1" s="1"/>
  <c r="O220" i="1"/>
  <c r="N220" i="1"/>
  <c r="I220" i="1"/>
  <c r="H220" i="1"/>
  <c r="O219" i="1"/>
  <c r="N219" i="1"/>
  <c r="I219" i="1"/>
  <c r="H219" i="1"/>
  <c r="N217" i="1" l="1"/>
  <c r="O217" i="1" s="1"/>
  <c r="H217" i="1"/>
  <c r="N216" i="1"/>
  <c r="O216" i="1" s="1"/>
  <c r="N215" i="1"/>
  <c r="O215" i="1" s="1"/>
  <c r="I215" i="1"/>
  <c r="H215" i="1"/>
  <c r="N214" i="1"/>
  <c r="O214" i="1" s="1"/>
  <c r="N213" i="1"/>
  <c r="O213" i="1" s="1"/>
  <c r="N212" i="1"/>
  <c r="O212" i="1" s="1"/>
  <c r="I212" i="1"/>
  <c r="H212" i="1"/>
  <c r="N211" i="1"/>
  <c r="O211" i="1" s="1"/>
  <c r="N210" i="1"/>
  <c r="O210" i="1" s="1"/>
  <c r="I210" i="1"/>
  <c r="H210" i="1"/>
  <c r="N209" i="1"/>
  <c r="O209" i="1" s="1"/>
  <c r="N208" i="1"/>
  <c r="O208" i="1" s="1"/>
  <c r="I208" i="1"/>
  <c r="H208" i="1"/>
  <c r="N207" i="1"/>
  <c r="O207" i="1" s="1"/>
  <c r="N206" i="1"/>
  <c r="O206" i="1" s="1"/>
  <c r="I206" i="1"/>
  <c r="H206" i="1"/>
  <c r="N205" i="1"/>
  <c r="O205" i="1" s="1"/>
  <c r="N204" i="1"/>
  <c r="O204" i="1" s="1"/>
  <c r="I204" i="1"/>
  <c r="H204" i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9" i="4"/>
  <c r="O203" i="1"/>
  <c r="N203" i="1"/>
  <c r="O202" i="1"/>
  <c r="N202" i="1"/>
  <c r="O201" i="1"/>
  <c r="N201" i="1"/>
  <c r="I201" i="1"/>
  <c r="H201" i="1"/>
  <c r="O200" i="1"/>
  <c r="N200" i="1"/>
  <c r="O199" i="1"/>
  <c r="N199" i="1"/>
  <c r="O198" i="1"/>
  <c r="N198" i="1"/>
  <c r="I198" i="1"/>
  <c r="H198" i="1"/>
  <c r="O197" i="1"/>
  <c r="N197" i="1"/>
  <c r="O196" i="1"/>
  <c r="N196" i="1"/>
  <c r="O195" i="1"/>
  <c r="N195" i="1"/>
  <c r="I195" i="1"/>
  <c r="H195" i="1"/>
  <c r="O194" i="1"/>
  <c r="N194" i="1"/>
  <c r="O193" i="1"/>
  <c r="N193" i="1"/>
  <c r="O192" i="1"/>
  <c r="N192" i="1"/>
  <c r="I192" i="1"/>
  <c r="H192" i="1"/>
  <c r="O191" i="1"/>
  <c r="N191" i="1"/>
  <c r="O190" i="1"/>
  <c r="N190" i="1"/>
  <c r="O189" i="1"/>
  <c r="N189" i="1"/>
  <c r="I189" i="1"/>
  <c r="H189" i="1"/>
  <c r="O188" i="1"/>
  <c r="N188" i="1"/>
  <c r="O187" i="1"/>
  <c r="N187" i="1"/>
  <c r="O186" i="1"/>
  <c r="N186" i="1"/>
  <c r="I186" i="1"/>
  <c r="H186" i="1"/>
  <c r="O185" i="1"/>
  <c r="N185" i="1"/>
  <c r="O184" i="1"/>
  <c r="N184" i="1"/>
  <c r="O183" i="1"/>
  <c r="N183" i="1"/>
  <c r="I183" i="1"/>
  <c r="H183" i="1"/>
  <c r="O182" i="1"/>
  <c r="N182" i="1"/>
  <c r="O181" i="1"/>
  <c r="N181" i="1"/>
  <c r="O180" i="1"/>
  <c r="N180" i="1"/>
  <c r="I180" i="1"/>
  <c r="H180" i="1"/>
  <c r="O179" i="1"/>
  <c r="N179" i="1"/>
  <c r="O178" i="1"/>
  <c r="N178" i="1"/>
  <c r="O177" i="1"/>
  <c r="N177" i="1"/>
  <c r="I177" i="1"/>
  <c r="H177" i="1"/>
  <c r="O176" i="1"/>
  <c r="N176" i="1"/>
  <c r="O175" i="1"/>
  <c r="N175" i="1"/>
  <c r="O174" i="1"/>
  <c r="N174" i="1"/>
  <c r="I174" i="1"/>
  <c r="H174" i="1"/>
  <c r="O173" i="1"/>
  <c r="N173" i="1"/>
  <c r="O172" i="1"/>
  <c r="N172" i="1"/>
  <c r="O171" i="1"/>
  <c r="N171" i="1"/>
  <c r="I171" i="1"/>
  <c r="H171" i="1"/>
  <c r="O170" i="1"/>
  <c r="N170" i="1"/>
  <c r="O169" i="1"/>
  <c r="N169" i="1"/>
  <c r="O168" i="1"/>
  <c r="N168" i="1"/>
  <c r="I168" i="1"/>
  <c r="H168" i="1"/>
  <c r="O167" i="1"/>
  <c r="N167" i="1"/>
  <c r="O166" i="1"/>
  <c r="N166" i="1"/>
  <c r="O165" i="1"/>
  <c r="N165" i="1"/>
  <c r="I165" i="1"/>
  <c r="H165" i="1"/>
  <c r="O164" i="1"/>
  <c r="N164" i="1"/>
  <c r="O163" i="1"/>
  <c r="N163" i="1"/>
  <c r="O162" i="1"/>
  <c r="N162" i="1"/>
  <c r="I162" i="1"/>
  <c r="H162" i="1"/>
  <c r="O161" i="1"/>
  <c r="N161" i="1"/>
  <c r="O160" i="1"/>
  <c r="N160" i="1"/>
  <c r="O159" i="1"/>
  <c r="N159" i="1"/>
  <c r="I159" i="1"/>
  <c r="H159" i="1"/>
  <c r="O158" i="1"/>
  <c r="N158" i="1"/>
  <c r="O157" i="1"/>
  <c r="N157" i="1"/>
  <c r="O156" i="1"/>
  <c r="N156" i="1"/>
  <c r="I156" i="1"/>
  <c r="H156" i="1"/>
  <c r="O155" i="1"/>
  <c r="N155" i="1"/>
  <c r="O154" i="1"/>
  <c r="N154" i="1"/>
  <c r="O153" i="1"/>
  <c r="N153" i="1"/>
  <c r="I153" i="1"/>
  <c r="H153" i="1"/>
  <c r="O152" i="1"/>
  <c r="N152" i="1"/>
  <c r="O151" i="1"/>
  <c r="N151" i="1"/>
  <c r="O150" i="1"/>
  <c r="N150" i="1"/>
  <c r="I150" i="1"/>
  <c r="H150" i="1"/>
  <c r="O149" i="1"/>
  <c r="N149" i="1"/>
  <c r="O148" i="1"/>
  <c r="N148" i="1"/>
  <c r="O147" i="1"/>
  <c r="N147" i="1"/>
  <c r="I147" i="1"/>
  <c r="H147" i="1"/>
  <c r="O146" i="1"/>
  <c r="N146" i="1"/>
  <c r="O145" i="1"/>
  <c r="N145" i="1"/>
  <c r="O144" i="1"/>
  <c r="N144" i="1"/>
  <c r="I144" i="1"/>
  <c r="H144" i="1"/>
  <c r="O143" i="1"/>
  <c r="N143" i="1"/>
  <c r="O142" i="1"/>
  <c r="N142" i="1"/>
  <c r="O141" i="1"/>
  <c r="N141" i="1"/>
  <c r="I141" i="1"/>
  <c r="H141" i="1"/>
  <c r="O140" i="1"/>
  <c r="N140" i="1"/>
  <c r="O139" i="1"/>
  <c r="N139" i="1"/>
  <c r="O138" i="1"/>
  <c r="N138" i="1"/>
  <c r="I138" i="1"/>
  <c r="H138" i="1"/>
  <c r="O137" i="1"/>
  <c r="N137" i="1"/>
  <c r="O136" i="1"/>
  <c r="N136" i="1"/>
  <c r="O135" i="1"/>
  <c r="N135" i="1"/>
  <c r="I135" i="1"/>
  <c r="H135" i="1"/>
  <c r="O134" i="1"/>
  <c r="N134" i="1"/>
  <c r="O133" i="1"/>
  <c r="N133" i="1"/>
  <c r="O132" i="1"/>
  <c r="N132" i="1"/>
  <c r="I132" i="1"/>
  <c r="O131" i="1"/>
  <c r="N131" i="1"/>
  <c r="O130" i="1"/>
  <c r="N130" i="1"/>
  <c r="O129" i="1"/>
  <c r="N129" i="1"/>
  <c r="I129" i="1"/>
  <c r="H129" i="1"/>
  <c r="O128" i="1"/>
  <c r="N128" i="1"/>
  <c r="O127" i="1"/>
  <c r="N127" i="1"/>
  <c r="O126" i="1"/>
  <c r="N126" i="1"/>
  <c r="I126" i="1"/>
  <c r="H126" i="1"/>
  <c r="O125" i="1"/>
  <c r="N125" i="1"/>
  <c r="O124" i="1"/>
  <c r="N124" i="1"/>
  <c r="O123" i="1"/>
  <c r="N123" i="1"/>
  <c r="I123" i="1"/>
  <c r="H123" i="1"/>
  <c r="O122" i="1"/>
  <c r="N122" i="1"/>
  <c r="O121" i="1"/>
  <c r="N121" i="1"/>
  <c r="O120" i="1"/>
  <c r="N120" i="1"/>
  <c r="I120" i="1"/>
  <c r="H120" i="1"/>
  <c r="O119" i="1"/>
  <c r="N119" i="1"/>
  <c r="O118" i="1"/>
  <c r="N118" i="1"/>
  <c r="O117" i="1"/>
  <c r="N117" i="1"/>
  <c r="I117" i="1"/>
  <c r="H117" i="1"/>
  <c r="O116" i="1"/>
  <c r="N116" i="1"/>
  <c r="O115" i="1"/>
  <c r="N115" i="1"/>
  <c r="O114" i="1"/>
  <c r="N114" i="1"/>
  <c r="I114" i="1"/>
  <c r="H114" i="1"/>
  <c r="O113" i="1"/>
  <c r="N113" i="1"/>
  <c r="O112" i="1"/>
  <c r="N112" i="1"/>
  <c r="O111" i="1"/>
  <c r="N111" i="1"/>
  <c r="I111" i="1"/>
  <c r="H111" i="1"/>
  <c r="O110" i="1"/>
  <c r="N110" i="1"/>
  <c r="O109" i="1"/>
  <c r="N109" i="1"/>
  <c r="O108" i="1"/>
  <c r="N108" i="1"/>
  <c r="I108" i="1"/>
  <c r="H108" i="1"/>
  <c r="O107" i="1"/>
  <c r="N107" i="1"/>
  <c r="O106" i="1"/>
  <c r="N106" i="1"/>
  <c r="O105" i="1"/>
  <c r="N105" i="1"/>
  <c r="I105" i="1"/>
  <c r="H105" i="1"/>
  <c r="O104" i="1"/>
  <c r="N104" i="1"/>
  <c r="O103" i="1"/>
  <c r="N103" i="1"/>
  <c r="O102" i="1"/>
  <c r="N102" i="1"/>
  <c r="I102" i="1"/>
  <c r="H102" i="1"/>
  <c r="O101" i="1"/>
  <c r="N101" i="1"/>
  <c r="O100" i="1"/>
  <c r="N100" i="1"/>
  <c r="O99" i="1"/>
  <c r="N99" i="1"/>
  <c r="I99" i="1"/>
  <c r="H99" i="1"/>
  <c r="O98" i="1"/>
  <c r="N98" i="1"/>
  <c r="O97" i="1"/>
  <c r="N97" i="1"/>
  <c r="O96" i="1"/>
  <c r="N96" i="1"/>
  <c r="I96" i="1"/>
  <c r="H96" i="1"/>
  <c r="O95" i="1"/>
  <c r="N95" i="1"/>
  <c r="O94" i="1"/>
  <c r="N94" i="1"/>
  <c r="O93" i="1"/>
  <c r="N93" i="1"/>
  <c r="I93" i="1"/>
  <c r="H93" i="1"/>
  <c r="O92" i="1"/>
  <c r="N92" i="1"/>
  <c r="O91" i="1"/>
  <c r="N91" i="1"/>
  <c r="O90" i="1"/>
  <c r="N90" i="1"/>
  <c r="I90" i="1"/>
  <c r="H90" i="1"/>
  <c r="O89" i="1"/>
  <c r="N89" i="1"/>
  <c r="O88" i="1"/>
  <c r="N88" i="1"/>
  <c r="O87" i="1"/>
  <c r="N87" i="1"/>
  <c r="I87" i="1"/>
  <c r="H87" i="1"/>
  <c r="O86" i="1"/>
  <c r="N86" i="1"/>
  <c r="O85" i="1"/>
  <c r="N85" i="1"/>
  <c r="O84" i="1"/>
  <c r="N84" i="1"/>
  <c r="I84" i="1"/>
  <c r="H84" i="1"/>
  <c r="O83" i="1"/>
  <c r="N83" i="1"/>
  <c r="H83" i="1"/>
  <c r="I83" i="1" s="1"/>
  <c r="O82" i="1"/>
  <c r="N82" i="1"/>
  <c r="H82" i="1"/>
  <c r="I82" i="1" s="1"/>
  <c r="O81" i="1"/>
  <c r="N81" i="1"/>
  <c r="H81" i="1"/>
  <c r="I81" i="1" s="1"/>
  <c r="O80" i="1"/>
  <c r="N80" i="1"/>
  <c r="H80" i="1"/>
  <c r="I80" i="1" s="1"/>
  <c r="O79" i="1"/>
  <c r="N79" i="1"/>
  <c r="H79" i="1"/>
  <c r="I79" i="1" s="1"/>
  <c r="O78" i="1"/>
  <c r="N78" i="1"/>
  <c r="H78" i="1"/>
  <c r="I78" i="1" s="1"/>
  <c r="O77" i="1"/>
  <c r="N77" i="1"/>
  <c r="H77" i="1"/>
  <c r="I77" i="1" s="1"/>
  <c r="O76" i="1"/>
  <c r="N76" i="1"/>
  <c r="H76" i="1"/>
  <c r="I76" i="1" s="1"/>
  <c r="O75" i="1"/>
  <c r="N75" i="1"/>
  <c r="H75" i="1"/>
  <c r="I75" i="1" s="1"/>
  <c r="O74" i="1"/>
  <c r="N74" i="1"/>
  <c r="H74" i="1"/>
  <c r="I74" i="1" s="1"/>
  <c r="O73" i="1"/>
  <c r="N73" i="1"/>
  <c r="H73" i="1"/>
  <c r="I73" i="1" s="1"/>
  <c r="O72" i="1"/>
  <c r="N72" i="1"/>
  <c r="H72" i="1"/>
  <c r="I72" i="1" s="1"/>
  <c r="O71" i="1"/>
  <c r="N71" i="1"/>
  <c r="H71" i="1"/>
  <c r="I71" i="1" s="1"/>
  <c r="O70" i="1"/>
  <c r="N70" i="1"/>
  <c r="H70" i="1"/>
  <c r="I70" i="1" s="1"/>
  <c r="O69" i="1"/>
  <c r="N69" i="1"/>
  <c r="H69" i="1"/>
  <c r="I69" i="1" s="1"/>
  <c r="O68" i="1"/>
  <c r="N68" i="1"/>
  <c r="H68" i="1"/>
  <c r="I68" i="1" s="1"/>
  <c r="O67" i="1"/>
  <c r="N67" i="1"/>
  <c r="H67" i="1"/>
  <c r="I67" i="1" s="1"/>
  <c r="O66" i="1"/>
  <c r="N66" i="1"/>
  <c r="H66" i="1"/>
  <c r="I66" i="1" s="1"/>
  <c r="O65" i="1"/>
  <c r="N65" i="1"/>
  <c r="H65" i="1"/>
  <c r="I65" i="1" s="1"/>
  <c r="O64" i="1"/>
  <c r="N64" i="1"/>
  <c r="H64" i="1"/>
  <c r="I64" i="1" s="1"/>
  <c r="O63" i="1"/>
  <c r="N63" i="1"/>
  <c r="H63" i="1"/>
  <c r="I63" i="1" s="1"/>
  <c r="O62" i="1"/>
  <c r="N62" i="1"/>
  <c r="H62" i="1"/>
  <c r="I62" i="1" s="1"/>
  <c r="O61" i="1"/>
  <c r="N61" i="1"/>
  <c r="H61" i="1"/>
  <c r="I61" i="1" s="1"/>
  <c r="O60" i="1"/>
  <c r="N60" i="1"/>
  <c r="I60" i="1"/>
  <c r="O59" i="1"/>
  <c r="N59" i="1"/>
  <c r="H59" i="1"/>
  <c r="I59" i="1" s="1"/>
  <c r="O58" i="1"/>
  <c r="N58" i="1"/>
  <c r="H58" i="1"/>
  <c r="I58" i="1" s="1"/>
  <c r="O57" i="1"/>
  <c r="N57" i="1"/>
  <c r="O56" i="1"/>
  <c r="N56" i="1"/>
  <c r="H56" i="1"/>
  <c r="I56" i="1" s="1"/>
  <c r="O55" i="1"/>
  <c r="N55" i="1"/>
  <c r="H55" i="1"/>
  <c r="I55" i="1" s="1"/>
  <c r="O54" i="1"/>
  <c r="N54" i="1"/>
  <c r="H54" i="1"/>
  <c r="I54" i="1" s="1"/>
  <c r="O53" i="1"/>
  <c r="N53" i="1"/>
  <c r="H53" i="1"/>
  <c r="I53" i="1" s="1"/>
  <c r="O52" i="1"/>
  <c r="N52" i="1"/>
  <c r="H52" i="1"/>
  <c r="I52" i="1" s="1"/>
  <c r="O51" i="1"/>
  <c r="N51" i="1"/>
  <c r="H51" i="1"/>
  <c r="I51" i="1" s="1"/>
  <c r="O50" i="1"/>
  <c r="N50" i="1"/>
  <c r="H50" i="1"/>
  <c r="I50" i="1" s="1"/>
  <c r="O49" i="1"/>
  <c r="N49" i="1"/>
  <c r="H49" i="1"/>
  <c r="I49" i="1" s="1"/>
  <c r="O48" i="1"/>
  <c r="N48" i="1"/>
  <c r="H48" i="1"/>
  <c r="I48" i="1" s="1"/>
  <c r="O47" i="1"/>
  <c r="N47" i="1"/>
  <c r="H47" i="1"/>
  <c r="I47" i="1" s="1"/>
  <c r="O46" i="1"/>
  <c r="N46" i="1"/>
  <c r="H46" i="1"/>
  <c r="I46" i="1" s="1"/>
  <c r="O45" i="1"/>
  <c r="N45" i="1"/>
  <c r="H45" i="1"/>
  <c r="O44" i="1"/>
  <c r="N44" i="1"/>
  <c r="H44" i="1"/>
  <c r="I44" i="1" s="1"/>
  <c r="O43" i="1"/>
  <c r="N43" i="1"/>
  <c r="H43" i="1"/>
  <c r="I43" i="1" s="1"/>
  <c r="O42" i="1"/>
  <c r="N42" i="1"/>
  <c r="H42" i="1"/>
  <c r="I42" i="1" s="1"/>
  <c r="O41" i="1"/>
  <c r="N41" i="1"/>
  <c r="H41" i="1"/>
  <c r="I41" i="1" s="1"/>
  <c r="O40" i="1"/>
  <c r="N40" i="1"/>
  <c r="H40" i="1"/>
  <c r="I40" i="1" s="1"/>
  <c r="O39" i="1"/>
  <c r="N39" i="1"/>
  <c r="H39" i="1"/>
  <c r="I39" i="1" s="1"/>
  <c r="O38" i="1"/>
  <c r="N38" i="1"/>
  <c r="H38" i="1"/>
  <c r="I38" i="1" s="1"/>
  <c r="O37" i="1"/>
  <c r="N37" i="1"/>
  <c r="H37" i="1"/>
  <c r="I37" i="1" s="1"/>
  <c r="O36" i="1"/>
  <c r="N36" i="1"/>
  <c r="H36" i="1"/>
  <c r="I36" i="1" s="1"/>
  <c r="O35" i="1"/>
  <c r="N35" i="1"/>
  <c r="H35" i="1"/>
  <c r="I35" i="1" s="1"/>
  <c r="O34" i="1"/>
  <c r="N34" i="1"/>
  <c r="H34" i="1"/>
  <c r="I34" i="1" s="1"/>
  <c r="O33" i="1"/>
  <c r="N33" i="1"/>
  <c r="H33" i="1"/>
  <c r="I33" i="1" s="1"/>
  <c r="O32" i="1"/>
  <c r="N32" i="1"/>
  <c r="H32" i="1"/>
  <c r="I32" i="1" s="1"/>
  <c r="O31" i="1"/>
  <c r="N31" i="1"/>
  <c r="H31" i="1"/>
  <c r="I31" i="1" s="1"/>
  <c r="O30" i="1"/>
  <c r="N30" i="1"/>
  <c r="H30" i="1"/>
  <c r="I30" i="1" s="1"/>
  <c r="O29" i="1"/>
  <c r="N29" i="1"/>
  <c r="H29" i="1"/>
  <c r="I29" i="1" s="1"/>
  <c r="O28" i="1"/>
  <c r="N28" i="1"/>
  <c r="H28" i="1"/>
  <c r="I28" i="1" s="1"/>
  <c r="O27" i="1"/>
  <c r="N27" i="1"/>
  <c r="H27" i="1"/>
  <c r="I27" i="1" s="1"/>
  <c r="O26" i="1"/>
  <c r="N26" i="1"/>
  <c r="H26" i="1"/>
  <c r="I26" i="1" s="1"/>
  <c r="O25" i="1"/>
  <c r="N25" i="1"/>
  <c r="H25" i="1"/>
  <c r="I25" i="1" s="1"/>
  <c r="O24" i="1"/>
  <c r="N24" i="1"/>
  <c r="H24" i="1"/>
  <c r="I24" i="1" s="1"/>
  <c r="O23" i="1"/>
  <c r="N23" i="1"/>
  <c r="H23" i="1"/>
  <c r="I23" i="1" s="1"/>
  <c r="O22" i="1"/>
  <c r="N22" i="1"/>
  <c r="H22" i="1"/>
  <c r="I22" i="1" s="1"/>
  <c r="O21" i="1"/>
  <c r="N21" i="1"/>
  <c r="H21" i="1"/>
  <c r="I21" i="1" s="1"/>
  <c r="O20" i="1"/>
  <c r="N20" i="1"/>
  <c r="H20" i="1"/>
  <c r="I20" i="1" s="1"/>
  <c r="O19" i="1"/>
  <c r="N19" i="1"/>
  <c r="H19" i="1"/>
  <c r="I19" i="1" s="1"/>
  <c r="O18" i="1"/>
  <c r="N18" i="1"/>
  <c r="H18" i="1"/>
  <c r="I18" i="1" s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9" i="2"/>
  <c r="H22" i="4" l="1"/>
  <c r="N22" i="4"/>
  <c r="O22" i="4" s="1"/>
  <c r="H21" i="4"/>
  <c r="N21" i="4"/>
  <c r="O21" i="4" s="1"/>
  <c r="H20" i="4"/>
  <c r="N20" i="4"/>
  <c r="O20" i="4" s="1"/>
  <c r="H19" i="4"/>
  <c r="N19" i="4"/>
  <c r="O19" i="4" s="1"/>
  <c r="H18" i="4"/>
  <c r="N18" i="4"/>
  <c r="O18" i="4" s="1"/>
  <c r="H17" i="4"/>
  <c r="N17" i="4"/>
  <c r="O17" i="4" s="1"/>
  <c r="H16" i="4"/>
  <c r="N16" i="4"/>
  <c r="O16" i="4" s="1"/>
  <c r="H15" i="4"/>
  <c r="N15" i="4"/>
  <c r="O15" i="4" s="1"/>
  <c r="H14" i="4"/>
  <c r="N14" i="4"/>
  <c r="O14" i="4" s="1"/>
  <c r="H13" i="4"/>
  <c r="N13" i="4"/>
  <c r="O13" i="4" s="1"/>
  <c r="H12" i="4"/>
  <c r="N12" i="4"/>
  <c r="O12" i="4" s="1"/>
  <c r="H11" i="4"/>
  <c r="N11" i="4"/>
  <c r="O11" i="4" s="1"/>
  <c r="H10" i="4"/>
  <c r="N10" i="4"/>
  <c r="O10" i="4" s="1"/>
  <c r="H9" i="4"/>
  <c r="N9" i="4"/>
  <c r="O9" i="4" s="1"/>
  <c r="M127" i="3"/>
  <c r="G127" i="3"/>
  <c r="F127" i="3"/>
  <c r="N126" i="3"/>
  <c r="M126" i="3"/>
  <c r="N125" i="3"/>
  <c r="M125" i="3"/>
  <c r="N124" i="3"/>
  <c r="M124" i="3"/>
  <c r="I124" i="3"/>
  <c r="H124" i="3"/>
  <c r="N123" i="3"/>
  <c r="M123" i="3"/>
  <c r="N122" i="3"/>
  <c r="M122" i="3"/>
  <c r="N121" i="3"/>
  <c r="M121" i="3"/>
  <c r="I121" i="3"/>
  <c r="H121" i="3"/>
  <c r="N120" i="3"/>
  <c r="M120" i="3"/>
  <c r="N119" i="3"/>
  <c r="M119" i="3"/>
  <c r="N118" i="3"/>
  <c r="M118" i="3"/>
  <c r="I118" i="3"/>
  <c r="H118" i="3"/>
  <c r="N117" i="3"/>
  <c r="M117" i="3"/>
  <c r="N116" i="3"/>
  <c r="M116" i="3"/>
  <c r="N115" i="3"/>
  <c r="M115" i="3"/>
  <c r="I115" i="3"/>
  <c r="H115" i="3"/>
  <c r="N114" i="3"/>
  <c r="M114" i="3"/>
  <c r="N113" i="3"/>
  <c r="M113" i="3"/>
  <c r="N112" i="3"/>
  <c r="M112" i="3"/>
  <c r="I112" i="3"/>
  <c r="H112" i="3"/>
  <c r="N111" i="3"/>
  <c r="M111" i="3"/>
  <c r="N110" i="3"/>
  <c r="M110" i="3"/>
  <c r="N109" i="3"/>
  <c r="M109" i="3"/>
  <c r="I109" i="3"/>
  <c r="H109" i="3"/>
  <c r="N108" i="3"/>
  <c r="M108" i="3"/>
  <c r="N107" i="3"/>
  <c r="M107" i="3"/>
  <c r="N106" i="3"/>
  <c r="M106" i="3"/>
  <c r="I106" i="3"/>
  <c r="H106" i="3"/>
  <c r="N105" i="3"/>
  <c r="M105" i="3"/>
  <c r="N104" i="3"/>
  <c r="M104" i="3"/>
  <c r="N103" i="3"/>
  <c r="M103" i="3"/>
  <c r="I103" i="3"/>
  <c r="H103" i="3"/>
  <c r="N102" i="3"/>
  <c r="M102" i="3"/>
  <c r="N101" i="3"/>
  <c r="M101" i="3"/>
  <c r="N100" i="3"/>
  <c r="M100" i="3"/>
  <c r="I100" i="3"/>
  <c r="H100" i="3"/>
  <c r="N99" i="3"/>
  <c r="M99" i="3"/>
  <c r="N98" i="3"/>
  <c r="M98" i="3"/>
  <c r="N97" i="3"/>
  <c r="M97" i="3"/>
  <c r="I97" i="3"/>
  <c r="H97" i="3"/>
  <c r="N96" i="3"/>
  <c r="M96" i="3"/>
  <c r="N95" i="3"/>
  <c r="M95" i="3"/>
  <c r="N94" i="3"/>
  <c r="M94" i="3"/>
  <c r="I94" i="3"/>
  <c r="H94" i="3"/>
  <c r="N93" i="3"/>
  <c r="M93" i="3"/>
  <c r="N92" i="3"/>
  <c r="M92" i="3"/>
  <c r="N91" i="3"/>
  <c r="M91" i="3"/>
  <c r="I91" i="3"/>
  <c r="H91" i="3"/>
  <c r="N90" i="3"/>
  <c r="M90" i="3"/>
  <c r="N89" i="3"/>
  <c r="M89" i="3"/>
  <c r="N88" i="3"/>
  <c r="M88" i="3"/>
  <c r="I88" i="3"/>
  <c r="H88" i="3"/>
  <c r="N87" i="3"/>
  <c r="M87" i="3"/>
  <c r="N86" i="3"/>
  <c r="M86" i="3"/>
  <c r="N85" i="3"/>
  <c r="M85" i="3"/>
  <c r="I85" i="3"/>
  <c r="H85" i="3"/>
  <c r="N84" i="3"/>
  <c r="M84" i="3"/>
  <c r="N83" i="3"/>
  <c r="M83" i="3"/>
  <c r="N82" i="3"/>
  <c r="M82" i="3"/>
  <c r="I82" i="3"/>
  <c r="H82" i="3"/>
  <c r="N81" i="3"/>
  <c r="M81" i="3"/>
  <c r="N80" i="3"/>
  <c r="M80" i="3"/>
  <c r="N79" i="3"/>
  <c r="M79" i="3"/>
  <c r="I79" i="3"/>
  <c r="H79" i="3"/>
  <c r="N78" i="3"/>
  <c r="M78" i="3"/>
  <c r="N77" i="3"/>
  <c r="M77" i="3"/>
  <c r="N76" i="3"/>
  <c r="M76" i="3"/>
  <c r="I76" i="3"/>
  <c r="H76" i="3"/>
  <c r="N75" i="3"/>
  <c r="M75" i="3"/>
  <c r="N74" i="3"/>
  <c r="M74" i="3"/>
  <c r="N73" i="3"/>
  <c r="M73" i="3"/>
  <c r="I73" i="3"/>
  <c r="H73" i="3"/>
  <c r="N72" i="3"/>
  <c r="M72" i="3"/>
  <c r="N71" i="3"/>
  <c r="M71" i="3"/>
  <c r="N70" i="3"/>
  <c r="M70" i="3"/>
  <c r="I70" i="3"/>
  <c r="H70" i="3"/>
  <c r="N69" i="3"/>
  <c r="M69" i="3"/>
  <c r="N68" i="3"/>
  <c r="M68" i="3"/>
  <c r="N67" i="3"/>
  <c r="M67" i="3"/>
  <c r="I67" i="3"/>
  <c r="H67" i="3"/>
  <c r="N66" i="3"/>
  <c r="M66" i="3"/>
  <c r="N65" i="3"/>
  <c r="M65" i="3"/>
  <c r="N64" i="3"/>
  <c r="M64" i="3"/>
  <c r="I64" i="3"/>
  <c r="H64" i="3"/>
  <c r="N63" i="3"/>
  <c r="M63" i="3"/>
  <c r="N62" i="3"/>
  <c r="M62" i="3"/>
  <c r="N61" i="3"/>
  <c r="M61" i="3"/>
  <c r="I61" i="3"/>
  <c r="H61" i="3"/>
  <c r="N60" i="3"/>
  <c r="M60" i="3"/>
  <c r="N59" i="3"/>
  <c r="M59" i="3"/>
  <c r="N58" i="3"/>
  <c r="M58" i="3"/>
  <c r="I58" i="3"/>
  <c r="H58" i="3"/>
  <c r="N57" i="3"/>
  <c r="M57" i="3"/>
  <c r="N56" i="3"/>
  <c r="M56" i="3"/>
  <c r="N55" i="3"/>
  <c r="M55" i="3"/>
  <c r="I55" i="3"/>
  <c r="N54" i="3"/>
  <c r="M54" i="3"/>
  <c r="N53" i="3"/>
  <c r="M53" i="3"/>
  <c r="N52" i="3"/>
  <c r="M52" i="3"/>
  <c r="I52" i="3"/>
  <c r="H52" i="3"/>
  <c r="N51" i="3"/>
  <c r="M51" i="3"/>
  <c r="N50" i="3"/>
  <c r="M50" i="3"/>
  <c r="N49" i="3"/>
  <c r="M49" i="3"/>
  <c r="I49" i="3"/>
  <c r="H49" i="3"/>
  <c r="N48" i="3"/>
  <c r="M48" i="3"/>
  <c r="N47" i="3"/>
  <c r="M47" i="3"/>
  <c r="N46" i="3"/>
  <c r="M46" i="3"/>
  <c r="I46" i="3"/>
  <c r="H46" i="3"/>
  <c r="N45" i="3"/>
  <c r="M45" i="3"/>
  <c r="N44" i="3"/>
  <c r="M44" i="3"/>
  <c r="N43" i="3"/>
  <c r="M43" i="3"/>
  <c r="I43" i="3"/>
  <c r="H43" i="3"/>
  <c r="N42" i="3"/>
  <c r="M42" i="3"/>
  <c r="N41" i="3"/>
  <c r="M41" i="3"/>
  <c r="N40" i="3"/>
  <c r="M40" i="3"/>
  <c r="I40" i="3"/>
  <c r="H40" i="3"/>
  <c r="N39" i="3"/>
  <c r="M39" i="3"/>
  <c r="N38" i="3"/>
  <c r="M38" i="3"/>
  <c r="N37" i="3"/>
  <c r="M37" i="3"/>
  <c r="I37" i="3"/>
  <c r="H37" i="3"/>
  <c r="N36" i="3"/>
  <c r="M36" i="3"/>
  <c r="N35" i="3"/>
  <c r="M35" i="3"/>
  <c r="N34" i="3"/>
  <c r="M34" i="3"/>
  <c r="I34" i="3"/>
  <c r="H34" i="3"/>
  <c r="N33" i="3"/>
  <c r="M33" i="3"/>
  <c r="N32" i="3"/>
  <c r="M32" i="3"/>
  <c r="N31" i="3"/>
  <c r="M31" i="3"/>
  <c r="I31" i="3"/>
  <c r="H31" i="3"/>
  <c r="N30" i="3"/>
  <c r="M30" i="3"/>
  <c r="N29" i="3"/>
  <c r="M29" i="3"/>
  <c r="N28" i="3"/>
  <c r="M28" i="3"/>
  <c r="I28" i="3"/>
  <c r="H28" i="3"/>
  <c r="N27" i="3"/>
  <c r="M27" i="3"/>
  <c r="N26" i="3"/>
  <c r="M26" i="3"/>
  <c r="N25" i="3"/>
  <c r="M25" i="3"/>
  <c r="I25" i="3"/>
  <c r="H25" i="3"/>
  <c r="N24" i="3"/>
  <c r="M24" i="3"/>
  <c r="N23" i="3"/>
  <c r="M23" i="3"/>
  <c r="N22" i="3"/>
  <c r="M22" i="3"/>
  <c r="I22" i="3"/>
  <c r="H22" i="3"/>
  <c r="N21" i="3"/>
  <c r="M21" i="3"/>
  <c r="N20" i="3"/>
  <c r="M20" i="3"/>
  <c r="N19" i="3"/>
  <c r="M19" i="3"/>
  <c r="I19" i="3"/>
  <c r="H19" i="3"/>
  <c r="N18" i="3"/>
  <c r="M18" i="3"/>
  <c r="N17" i="3"/>
  <c r="M17" i="3"/>
  <c r="N16" i="3"/>
  <c r="M16" i="3"/>
  <c r="I16" i="3"/>
  <c r="H16" i="3"/>
  <c r="N15" i="3"/>
  <c r="M15" i="3"/>
  <c r="N14" i="3"/>
  <c r="M14" i="3"/>
  <c r="N13" i="3"/>
  <c r="M13" i="3"/>
  <c r="I13" i="3"/>
  <c r="H13" i="3"/>
  <c r="N12" i="3"/>
  <c r="M12" i="3"/>
  <c r="N11" i="3"/>
  <c r="M11" i="3"/>
  <c r="N10" i="3"/>
  <c r="M10" i="3"/>
  <c r="I10" i="3"/>
  <c r="H10" i="3"/>
  <c r="N9" i="3"/>
  <c r="M9" i="3"/>
  <c r="N8" i="3"/>
  <c r="M8" i="3"/>
  <c r="N7" i="3"/>
  <c r="M7" i="3"/>
  <c r="I7" i="3"/>
  <c r="H7" i="3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I51" i="2"/>
  <c r="H50" i="2"/>
  <c r="I50" i="2" s="1"/>
  <c r="H49" i="2"/>
  <c r="I49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O16" i="1"/>
  <c r="O15" i="1"/>
  <c r="O14" i="1"/>
  <c r="O13" i="1"/>
  <c r="O12" i="1"/>
  <c r="O11" i="1"/>
  <c r="H127" i="3" l="1"/>
  <c r="I127" i="3"/>
</calcChain>
</file>

<file path=xl/sharedStrings.xml><?xml version="1.0" encoding="utf-8"?>
<sst xmlns="http://schemas.openxmlformats.org/spreadsheetml/2006/main" count="1731" uniqueCount="240">
  <si>
    <t xml:space="preserve">Приложение к письму </t>
  </si>
  <si>
    <t>№ п/п</t>
  </si>
  <si>
    <t>Наименование учреждения</t>
  </si>
  <si>
    <t>Наименование услуги/работы</t>
  </si>
  <si>
    <t>Объем муниципальных услуг (выполнение работ)</t>
  </si>
  <si>
    <t>Качество оказания муниципальных услуг (выполнение работ)</t>
  </si>
  <si>
    <t>Наименование показателя</t>
  </si>
  <si>
    <t>План</t>
  </si>
  <si>
    <t>Факт</t>
  </si>
  <si>
    <t>Отклонение</t>
  </si>
  <si>
    <t xml:space="preserve">  + - </t>
  </si>
  <si>
    <t>%</t>
  </si>
  <si>
    <t>8</t>
  </si>
  <si>
    <t>1.</t>
  </si>
  <si>
    <t>Муниципальное бюджетное учреждение «Единая дежурно-диспетчерская служба Андроповского муниципального округа»</t>
  </si>
  <si>
    <t>Защита населения и территорий от чрезвычайных ситуаций природного и техногенного характера (за исключением обеспечения безопасности на водных объектах</t>
  </si>
  <si>
    <t>Поисковые и аварийно-спасательные работы (за исключением работ на водных объектах</t>
  </si>
  <si>
    <t>количество жалоб на бездействие</t>
  </si>
  <si>
    <t>Ср время приб-я АСФ  подразделе-ний к месту чрезвычайных ситуаций (ЧС)</t>
  </si>
  <si>
    <t>&lt;30</t>
  </si>
  <si>
    <t>Обеспечение повседневной оперативной деятельности</t>
  </si>
  <si>
    <t>Коэффициент техни-ческой готовности</t>
  </si>
  <si>
    <t>&gt;80</t>
  </si>
  <si>
    <t>Укомплектованность кадровым составом аварийно-спасатель-ного формирования</t>
  </si>
  <si>
    <t>&gt;50</t>
  </si>
  <si>
    <t>Обеспечение реагирования на чрезвычайные ситуации</t>
  </si>
  <si>
    <t>Ср.время дозвона до единой дежурной дис-петчерской службы</t>
  </si>
  <si>
    <t>&lt;0,66</t>
  </si>
  <si>
    <t>2.</t>
  </si>
  <si>
    <t>Муниципальное бюджетное учреждение "Многофункциональный центр предоставления государственных и муниципальных услуг"  Андроповского муниципального округа Ставропольского края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</si>
  <si>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</si>
  <si>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количество услуг</t>
  </si>
  <si>
    <t>Уровень удовлетворенности граждан качеством предоставления го-сударственных и муниципальных услуг</t>
  </si>
  <si>
    <t>3.</t>
  </si>
  <si>
    <t xml:space="preserve">Муниципальное бюджетное учреждение Андроповского муниципального округа Ставропольского края "Центр молодежных проектов" </t>
  </si>
  <si>
    <t>Организация мероприятий в сфере молодежной палитики,направленных на вовлечение молодежи в инновоционную, предпренимательскую, добровольческую деятельность, а так же на развитие гражданоской активности молодежи и формирования здорового образа жизни</t>
  </si>
  <si>
    <t>количество мероприятий</t>
  </si>
  <si>
    <t xml:space="preserve"> удовлетвореность качеством проводимых мероприятий в сфере молодежной политики </t>
  </si>
  <si>
    <t xml:space="preserve">Сводная отчет об итогах выполнения муниципальных заданий муниципальными бюджетными образовательными организациями Андроповского муниципального округа Ставропольского края за 12 месяцев  2021 год </t>
  </si>
  <si>
    <t xml:space="preserve"> по факту (чел.)</t>
  </si>
  <si>
    <t xml:space="preserve"> по факту %</t>
  </si>
  <si>
    <t>10</t>
  </si>
  <si>
    <t>11</t>
  </si>
  <si>
    <t>12</t>
  </si>
  <si>
    <t>13</t>
  </si>
  <si>
    <t>14</t>
  </si>
  <si>
    <t>15</t>
  </si>
  <si>
    <r>
      <rPr>
        <sz val="11"/>
        <rFont val="Times New Roman"/>
        <family val="1"/>
        <charset val="204"/>
      </rPr>
      <t>МБДОУ д/с №1  "Журавушка"п.Новый Янкул</t>
    </r>
    <r>
      <rPr>
        <sz val="11"/>
        <rFont val="Calibri"/>
        <family val="2"/>
        <charset val="204"/>
      </rPr>
      <t>ь</t>
    </r>
  </si>
  <si>
    <t>1.Реализация основных общеобразовательных программ дошкольного  образования</t>
  </si>
  <si>
    <t>от 1 года до 3 лет</t>
  </si>
  <si>
    <t>Доля родителей (законных представителей), удов-летворенных усло-виями и качеством предоставляемой услуги</t>
  </si>
  <si>
    <t>2.Реализация основных общеобразовательных программ дошкольного  образования</t>
  </si>
  <si>
    <t>от 3 лет до 8 лет</t>
  </si>
  <si>
    <t>3.Присмотр и уход</t>
  </si>
  <si>
    <t>4.Присмотр и уход</t>
  </si>
  <si>
    <t>Физические лица за исключением льготных категорий</t>
  </si>
  <si>
    <t>МБДОУ д/с №2  "Ёлочка"с.Курсавка</t>
  </si>
  <si>
    <t>от 3 лет  до 8лет</t>
  </si>
  <si>
    <t>3. Реализация основных общеобразовательных программ дошкольного образования (адаптированная образовательная программа)</t>
  </si>
  <si>
    <t>от 5 лет</t>
  </si>
  <si>
    <t>4. Присмотр и уход</t>
  </si>
  <si>
    <t>Физические лица льготных категорий, определяемых учредителем</t>
  </si>
  <si>
    <t>5.Присмотр м уход</t>
  </si>
  <si>
    <t xml:space="preserve">Физические лица за исключением льготных категорий </t>
  </si>
  <si>
    <t>МБДОУ д/с №3  "Алёнушка"с.Курсавка</t>
  </si>
  <si>
    <t>от 3 лет  до 8 лет</t>
  </si>
  <si>
    <t>МБДОУ д/с №4  "Вишенка"с.Курсавка</t>
  </si>
  <si>
    <t>МБДОУ д/с № 5 "Белочка"с.Крымгиреевское</t>
  </si>
  <si>
    <t>1. Реализация основных общеразвивающих программ дошкольного образования</t>
  </si>
  <si>
    <t>от 1 года  до 3 лет</t>
  </si>
  <si>
    <t>2. Реализация основной общеобразовательной программы дошкольного образования</t>
  </si>
  <si>
    <t>от 3лет до 8 лет</t>
  </si>
  <si>
    <t>3. Присмотр и уход</t>
  </si>
  <si>
    <t>МБДОУ д/с № 6 "Капелька" с.Курсавка</t>
  </si>
  <si>
    <t>1. Реализация основных общеобразовательных  программ дошкольного образования</t>
  </si>
  <si>
    <t>2. Реализация основных общеобразовательных программ дошкольного образования</t>
  </si>
  <si>
    <t>от 3 лет- до 8 лет</t>
  </si>
  <si>
    <t>Физические лица за исключением льготных  категорий определяемых учредителем</t>
  </si>
  <si>
    <t>МБДОУ д/с № 7 "Светлячок" с.Курсавка</t>
  </si>
  <si>
    <t>1.Реализация основных ощеобразовательных программ дошкольного образования</t>
  </si>
  <si>
    <t>2.Реализация основных общеобразовательных программ дошкольного образования</t>
  </si>
  <si>
    <t>МБДОУ д/с № 8 "Сказка" ст.Воровсколесская</t>
  </si>
  <si>
    <t>1. Реализация основных общеобразовательных программ дошкольного образования</t>
  </si>
  <si>
    <t>Физические лица льготных категорий, определяемых учреждением</t>
  </si>
  <si>
    <t>МБДОУ д/с № 9 "Красная шапочка" ст.Воровсколесская</t>
  </si>
  <si>
    <t>МБДОУ д/с № 10 "Чебурашка" с.Красноярское</t>
  </si>
  <si>
    <t>Физические лица льготных категорий, определяемых учреждителем</t>
  </si>
  <si>
    <t>Физические лица за исключением льготной категории</t>
  </si>
  <si>
    <t>МБДОУ д/с № 11 "Рябинушкка" с.Казинка</t>
  </si>
  <si>
    <t>МБДОУ д/с № 13 "Колокольчик" с.Водораздел</t>
  </si>
  <si>
    <t xml:space="preserve">1. Реализация основных общеобразовательных программ дошкольного образования </t>
  </si>
  <si>
    <t>МБДОУ д/с № 15 "Топтыжка" с.Кианкиз</t>
  </si>
  <si>
    <t>МБДОУ д/с № 17 "Солнышко" с.Султан</t>
  </si>
  <si>
    <t>1.Реализация основных общеобразовательных программ дошкольного образования</t>
  </si>
  <si>
    <t>Физические лица льготных категорий, определяемых учредетелем</t>
  </si>
  <si>
    <t>МБДОУ д/с № 19 "Золотая рыбка" с.Солуно-Дмитриевское</t>
  </si>
  <si>
    <t>3. Реализация основных общеобразовательных программ дошкольного образования (адаптированная программа)</t>
  </si>
  <si>
    <t>5.Присмотр и уход</t>
  </si>
  <si>
    <t>МБДОУ  д/с № 21 " Дюймовочка" сКуршава</t>
  </si>
  <si>
    <t>МБДОУ д/с № 22 "Родничок" с.Янкуль</t>
  </si>
  <si>
    <t>МБОУ СОШ №1 им. П.М. Стратийчука с. Курсавка</t>
  </si>
  <si>
    <t>1.Реализация основных общеобразовательных программ начального общего образования</t>
  </si>
  <si>
    <t xml:space="preserve"> Полнота реализации основной общеобразовательной программы начального общего образования</t>
  </si>
  <si>
    <t>2.Реализация основных общеобразовательных программ основного общего образования</t>
  </si>
  <si>
    <t xml:space="preserve"> Полнота реализации основной общеобразовательной программы основного общего образования</t>
  </si>
  <si>
    <t xml:space="preserve">3.Реализация основных общеобразовательных программ основного общего образования (с применением электронного оборудования) </t>
  </si>
  <si>
    <t>4.Реализация основных общеобразовательных программ среднего общего образования</t>
  </si>
  <si>
    <t xml:space="preserve"> Полнота реализации основной общеобразовательной программы среднего общего образования</t>
  </si>
  <si>
    <t>МБОУ СОШ №2 ст Воровсколесская</t>
  </si>
  <si>
    <t>3.Реализация основных общеобразовательных программ среднего общего образования</t>
  </si>
  <si>
    <t>МБОУ СОШ №4 с. Казинка</t>
  </si>
  <si>
    <t>4.</t>
  </si>
  <si>
    <t>МБОУ СОШ №5 с. Водораздел</t>
  </si>
  <si>
    <t>5.</t>
  </si>
  <si>
    <t>МБОУ ООШ №6 п. Каскадный</t>
  </si>
  <si>
    <t>6.</t>
  </si>
  <si>
    <t>МБОУ СОШ №7 с. Янкуль</t>
  </si>
  <si>
    <t>7.</t>
  </si>
  <si>
    <t>МБОУ СОШ №8 п. Новый Янкуль</t>
  </si>
  <si>
    <t>8.</t>
  </si>
  <si>
    <t>МБОУ СОШ №9 с. Султан</t>
  </si>
  <si>
    <t>9.</t>
  </si>
  <si>
    <t>МБОУ СОШ №10 с. Крымгиреевское</t>
  </si>
  <si>
    <t>10.</t>
  </si>
  <si>
    <t>МБОУ СОШ №11 с. Солуно-Дмитриевское</t>
  </si>
  <si>
    <t>11.</t>
  </si>
  <si>
    <t>МБОУ СОШ №12 с. Куршава</t>
  </si>
  <si>
    <t>12.</t>
  </si>
  <si>
    <t>МБОУ СОШ №14 с. Курсавка</t>
  </si>
  <si>
    <t>13.</t>
  </si>
  <si>
    <t>МБОУ ООШ №15 с. Подгорное</t>
  </si>
  <si>
    <t>ПРИМЕЧАНИЕ</t>
  </si>
  <si>
    <t>16</t>
  </si>
  <si>
    <t>Число обучающихся</t>
  </si>
  <si>
    <t xml:space="preserve">Уровень освоения обучающимися основной общеобразовательной программы начального общего образования </t>
  </si>
  <si>
    <t>Доля родителей (законных представителей), удовлетворенных условиями и качеством предоставляемой услуги</t>
  </si>
  <si>
    <t xml:space="preserve">Уровень освоения обучающимися основной общеобразовательной программы основного общего образования </t>
  </si>
  <si>
    <t xml:space="preserve">Уровень освоения обучающимися основной общеобразовательной программы среднего общего образования </t>
  </si>
  <si>
    <t>МБОУ СОШ №3 с. Красноярское</t>
  </si>
  <si>
    <t xml:space="preserve">Уровень освоения обучающимися основной общеобразовательной программы среднего общего образования  </t>
  </si>
  <si>
    <t>Уровень освоения обучающимися основной общеобразовательной программы на-чального общего образования</t>
  </si>
  <si>
    <t xml:space="preserve">Уровень освоения обучающимися основной общеоб-разовательной программы основного общего образования </t>
  </si>
  <si>
    <t xml:space="preserve">Уровень освоения обучающимися основной общеоб-разовательной программы среднего общего образования </t>
  </si>
  <si>
    <t>Уровень освоения обучающимися основной общеобразовательной программы начального общего образования</t>
  </si>
  <si>
    <t xml:space="preserve">Уровень освоения обучающимися основной общеобразовательной программы основного общего образования  </t>
  </si>
  <si>
    <t>14.</t>
  </si>
  <si>
    <t xml:space="preserve">МБУ ДО «Дом детского творчества» </t>
  </si>
  <si>
    <t xml:space="preserve">Реализация дополнительных общеразвивающих программ </t>
  </si>
  <si>
    <t>доля обучающихся, занявших призовые места в творческих мероприятиях</t>
  </si>
  <si>
    <t>количество человеко-часов</t>
  </si>
  <si>
    <t>Доля родителей (законных представителей) обучающихся, удовлетворенных качеством предоставляемой образовательной услуги</t>
  </si>
  <si>
    <t xml:space="preserve">МБУ ДО «Детско-юношеская спортивная школа» </t>
  </si>
  <si>
    <r>
      <t xml:space="preserve">Реализации </t>
    </r>
    <r>
      <rPr>
        <b/>
        <sz val="10"/>
        <color indexed="8"/>
        <rFont val="Times New Roman"/>
        <family val="1"/>
        <charset val="204"/>
      </rPr>
      <t>дополнительных предпрофессиональных программ в области физической культуры и спорта (командные игровые виды спорта (тренировочный этап)</t>
    </r>
  </si>
  <si>
    <t>Доля детей, выполнивших спортивные нормативы: массовые</t>
  </si>
  <si>
    <r>
      <t xml:space="preserve">Реализация </t>
    </r>
    <r>
      <rPr>
        <b/>
        <sz val="9"/>
        <color indexed="8"/>
        <rFont val="Times New Roman"/>
        <family val="1"/>
        <charset val="204"/>
      </rPr>
      <t>дополнительных предпрофессиональных программ в области физической культуры и спорта (командные игровые виды спорта (этап начальной подготовки)</t>
    </r>
  </si>
  <si>
    <r>
      <t xml:space="preserve">Реализация </t>
    </r>
    <r>
      <rPr>
        <b/>
        <sz val="10"/>
        <color indexed="8"/>
        <rFont val="Times New Roman"/>
        <family val="1"/>
        <charset val="204"/>
      </rPr>
      <t>дополнительных общеразвивающих программ (</t>
    </r>
    <r>
      <rPr>
        <b/>
        <sz val="10"/>
        <color indexed="8"/>
        <rFont val="Times New Roman"/>
        <family val="1"/>
        <charset val="204"/>
      </rPr>
      <t>физкультурно-спортивные)</t>
    </r>
  </si>
  <si>
    <r>
      <t>«</t>
    </r>
    <r>
      <rPr>
        <b/>
        <sz val="10"/>
        <color indexed="8"/>
        <rFont val="Times New Roman"/>
        <family val="1"/>
        <charset val="204"/>
      </rPr>
      <t xml:space="preserve">Реализация </t>
    </r>
    <r>
      <rPr>
        <b/>
        <sz val="10"/>
        <color indexed="8"/>
        <rFont val="Times New Roman"/>
        <family val="1"/>
        <charset val="204"/>
      </rPr>
      <t>дополнительных предпрофессиональных программ в области физической культуры и спорта (спортивные единоборства (тренировочный этап))</t>
    </r>
  </si>
  <si>
    <t>Доля детей, выполнивших спортивные нормативы</t>
  </si>
  <si>
    <t>Доля детей, ставших победителями и призерами всероссийских и международных мероприятий</t>
  </si>
  <si>
    <r>
      <t xml:space="preserve">Реализация </t>
    </r>
    <r>
      <rPr>
        <b/>
        <sz val="10"/>
        <color indexed="8"/>
        <rFont val="Times New Roman"/>
        <family val="1"/>
        <charset val="204"/>
      </rPr>
      <t>дополнительных предпрофессиональных программ в области физической культуры и спорта (спортивные единоборства (этап начальной подготовки))</t>
    </r>
  </si>
  <si>
    <t>МАУ ДО «Детский оздоровительно-образовательный (профильный) центр «Юность»</t>
  </si>
  <si>
    <t>Содержание (эксплуатация) имущества, находящегося в государственной (муниципальной) собственности</t>
  </si>
  <si>
    <r>
      <t>Обеспечение эксплуатационно-технического обслуживания объектов</t>
    </r>
    <r>
      <rPr>
        <sz val="10"/>
        <color indexed="8"/>
        <rFont val="Times New Roman"/>
        <family val="1"/>
        <charset val="204"/>
      </rPr>
      <t>» - «Содержание объектов недвижимого имущества в надлежащем состоянии</t>
    </r>
  </si>
  <si>
    <t>Объемы финансирования, 
тыс. рублей</t>
  </si>
  <si>
    <t>первонача-
льный бюджет</t>
  </si>
  <si>
    <t>уточненный бюджет</t>
  </si>
  <si>
    <t>факт</t>
  </si>
  <si>
    <t>Информация
об объемах оказания государственных услуг (работ) государственными бюджетными и автономными учреждениями Ставропольского края, подведомственными министерству образования Ставропольского края, в 2021 году</t>
  </si>
  <si>
    <t>Наименование услуги (работы)</t>
  </si>
  <si>
    <t>Реестровый номер из базового перечня услуг (работ) или код базовой услуги</t>
  </si>
  <si>
    <t>Наименование показателя объема государственной услуги (работы)</t>
  </si>
  <si>
    <t>Единица измерения</t>
  </si>
  <si>
    <t>Значение показателя объема государственной услуги (работы)</t>
  </si>
  <si>
    <t>Государственная программа Ставропольского края "Развитие образования", в том числе:</t>
  </si>
  <si>
    <t>Подпрограмма "Развитие дошкольного, общего и дополнительного образования"</t>
  </si>
  <si>
    <t>Услуга 1. Реализация дополнительных общеразвивающих программ"</t>
  </si>
  <si>
    <t>ББ52</t>
  </si>
  <si>
    <t>Количество человеко-часов</t>
  </si>
  <si>
    <t>человеко-час</t>
  </si>
  <si>
    <t>Услуга 2. Реализация дополнительных предпрофессиональных программ в области физической культуры и спорта"</t>
  </si>
  <si>
    <t>ББ54</t>
  </si>
  <si>
    <t>Работа"Организация проведения общественно-значимых мероприятий, конкурсов, олимпиад, фестивалей, соревнований и других мероприятий государственными организациями дополнительного образования детей"</t>
  </si>
  <si>
    <t>Количество мероприятий</t>
  </si>
  <si>
    <t>единица</t>
  </si>
  <si>
    <t>701. АДМИНИСТРАЦИЯ АНДРОПОВСКОГО МУНИЦИПАЛЬНОГО ОКРУГА СТАВРОПОЛЬСКОГО КРАЯ</t>
  </si>
  <si>
    <t>706. ОТДЕЛ ОБРАЗОВАНИЯ АДМИНИСТРАЦИИ АНДРОПОВСКОГО МУНИЦИПАЛЬНОГО ОКРУГА СТАВРОПОЛЬСКОГО КРАЯ</t>
  </si>
  <si>
    <t>Объемы финансирования, рублей</t>
  </si>
  <si>
    <t>процент</t>
  </si>
  <si>
    <t xml:space="preserve">Сводная информация
 об итогах выполнения муниципальных заданий муниципальными бюджетными и автономными учреждениями Андроповского муниципального округа Ставропольского края за 2021 год </t>
  </si>
  <si>
    <t>единиц</t>
  </si>
  <si>
    <t>минут</t>
  </si>
  <si>
    <t xml:space="preserve">бюджет уточненный </t>
  </si>
  <si>
    <t>человек</t>
  </si>
  <si>
    <t>МБУК "АЦБС"</t>
  </si>
  <si>
    <t>"Формирование,учет,изучение,обеспечение физического сохранения и безопасности фондов библиотеки, включая оцифровку фондов.</t>
  </si>
  <si>
    <t>количество новых поступлений</t>
  </si>
  <si>
    <t>количество документов библиотечного фонда</t>
  </si>
  <si>
    <t>"библиографическая обработка документов и создание каталогов</t>
  </si>
  <si>
    <t>увеличение записей в электронном каталоге</t>
  </si>
  <si>
    <t>"Библиотечное, бибилиографическое и информационное обслуживание библиотеки (в стационарных условиях</t>
  </si>
  <si>
    <t>динамика посещений пользователей библиотеки( реальных и удаленных по сравнению с предыдущем годом)</t>
  </si>
  <si>
    <t>количество посещений</t>
  </si>
  <si>
    <t>"Библиотечное, бибилиографическое и информационное обслуживание библиотеки (вне стационара)</t>
  </si>
  <si>
    <t>"Библиотечное, бибилиографическое и информационное обслуживание библиотеки ()удаленно через Интернет</t>
  </si>
  <si>
    <t>МБУК "АСКЦ"</t>
  </si>
  <si>
    <t>Организация и проведение мероприятий культурно -массовых( иной деятельности, в результате которой сохраняются, распространяются культурные ценности)</t>
  </si>
  <si>
    <t>количество участников</t>
  </si>
  <si>
    <t>количество проведенных мероприятий</t>
  </si>
  <si>
    <t>Организация и проведение мероприятий культурно -массовых( иной деятельности, в результате которой сохраняются, распространяются культурные ценности)платная</t>
  </si>
  <si>
    <t>Организация деятельности клубных формирований и формирований самодеятельного народного творчества</t>
  </si>
  <si>
    <t>количество клубных формирований</t>
  </si>
  <si>
    <t>Показ кинофильмов</t>
  </si>
  <si>
    <t>средняя заполняемость кинотеатра</t>
  </si>
  <si>
    <t>число зрителей</t>
  </si>
  <si>
    <t>МАУ ДО "КДШИ"</t>
  </si>
  <si>
    <t>Дополнительные общеразвивающие программы</t>
  </si>
  <si>
    <t>количество обущающихся, принявших участие в различных фестивалях, конкурсах, смотрах</t>
  </si>
  <si>
    <t>количество человека-часов</t>
  </si>
  <si>
    <t>"Реализация дополнительных общеобразовательных предпрофессиональных и общеразвивающих программ в области искусств ( хоровое пение)</t>
  </si>
  <si>
    <t>"Реализация дополнительных общеобразовательных предпрофессиональных и общеразвивающих программ в области искусств (живопись)</t>
  </si>
  <si>
    <t>"Реализация дополнительных общеобразовательных предпрофессиональных и общеразвивающих программ в области искусств (народные инструменты)</t>
  </si>
  <si>
    <t>"Реализация дополнительных общеобразовательных предпрофессиональных и общеразвивающих программ в области искусств ( хореографическое творчество)</t>
  </si>
  <si>
    <t xml:space="preserve">"Реализация дополнительных общеразвивающих программ художественной направленности </t>
  </si>
  <si>
    <t>"Реализация дополнительных общеобразовательных предпрофессиональных и общеразвивающих программ в области искусств ( фортепиано)</t>
  </si>
  <si>
    <t>МБУК Новоянкульское СКО</t>
  </si>
  <si>
    <t>МБУК Янкульский СДК</t>
  </si>
  <si>
    <t>МБУК Кианкизский СДК</t>
  </si>
  <si>
    <t>МБУК Крымгиреевский СДК</t>
  </si>
  <si>
    <t>МБУК Водораздельный СДК</t>
  </si>
  <si>
    <t>МБУК Казинский СДК</t>
  </si>
  <si>
    <t>МБУК Курсавское СКО</t>
  </si>
  <si>
    <t>МБУК Алексеевский СДК</t>
  </si>
  <si>
    <t>МБУК Красноярский СДК</t>
  </si>
  <si>
    <t>МБУК Воровсколесский СДК</t>
  </si>
  <si>
    <t>МБУК Султанский СДК</t>
  </si>
  <si>
    <t>МБУК Куршавское СКО</t>
  </si>
  <si>
    <t>707. ОТДЕЛ КУЛЬТУРЫ АДМИНИСТРАЦИИ АНДРОПОВСКОГО МУНИЦИПАЛЬНОГО ОКРУГА СТАВРОПОЛЬСКОГО КРАЯ</t>
  </si>
  <si>
    <t>МБУК Солоно-Дмитриевский СДК</t>
  </si>
  <si>
    <t>штука</t>
  </si>
  <si>
    <t>еденица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</si>
</sst>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top" wrapText="1"/>
    </xf>
    <xf numFmtId="4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2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1" fillId="2" borderId="0" xfId="0" applyFont="1" applyFill="1"/>
    <xf numFmtId="0" fontId="2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8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7" fillId="0" borderId="0" xfId="0" applyFont="1" applyFill="1"/>
    <xf numFmtId="0" fontId="8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/>
    <xf numFmtId="2" fontId="5" fillId="0" borderId="2" xfId="0" applyNumberFormat="1" applyFont="1" applyFill="1" applyBorder="1"/>
    <xf numFmtId="0" fontId="5" fillId="0" borderId="2" xfId="0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0" fontId="0" fillId="2" borderId="0" xfId="0" applyFill="1"/>
    <xf numFmtId="0" fontId="13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1" fillId="2" borderId="0" xfId="0" applyFont="1" applyFill="1" applyAlignment="1">
      <alignment vertical="top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4" fontId="15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" fillId="2" borderId="3" xfId="0" applyFont="1" applyFill="1" applyBorder="1"/>
    <xf numFmtId="0" fontId="7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9" fillId="0" borderId="0" xfId="0" applyFont="1" applyFill="1"/>
    <xf numFmtId="0" fontId="17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vertical="top"/>
    </xf>
    <xf numFmtId="4" fontId="20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/>
    <xf numFmtId="0" fontId="9" fillId="0" borderId="0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4" fontId="1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left" vertical="top"/>
    </xf>
    <xf numFmtId="165" fontId="1" fillId="0" borderId="2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left" vertical="top"/>
    </xf>
    <xf numFmtId="4" fontId="5" fillId="0" borderId="2" xfId="0" applyNumberFormat="1" applyFont="1" applyFill="1" applyBorder="1" applyAlignment="1">
      <alignment horizontal="left" vertical="top"/>
    </xf>
    <xf numFmtId="4" fontId="9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2" fontId="5" fillId="0" borderId="2" xfId="0" applyNumberFormat="1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25" fillId="0" borderId="2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2" fontId="1" fillId="0" borderId="2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5" fillId="0" borderId="2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4" fontId="0" fillId="0" borderId="2" xfId="0" applyNumberForma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4" fontId="0" fillId="0" borderId="2" xfId="0" applyNumberFormat="1" applyFill="1" applyBorder="1" applyAlignment="1">
      <alignment horizontal="left" vertical="top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3"/>
  <sheetViews>
    <sheetView tabSelected="1" zoomScale="80" zoomScaleNormal="80" workbookViewId="0">
      <pane xSplit="2" ySplit="9" topLeftCell="E189" activePane="bottomRight" state="frozen"/>
      <selection pane="topRight" activeCell="C1" sqref="C1"/>
      <selection pane="bottomLeft" activeCell="A10" sqref="A10"/>
      <selection pane="bottomRight" activeCell="V176" sqref="V176"/>
    </sheetView>
  </sheetViews>
  <sheetFormatPr defaultColWidth="9.140625" defaultRowHeight="15" x14ac:dyDescent="0.25"/>
  <cols>
    <col min="1" max="1" width="7.28515625" style="1" customWidth="1"/>
    <col min="2" max="2" width="31.42578125" style="1" customWidth="1"/>
    <col min="3" max="3" width="39" style="1" customWidth="1"/>
    <col min="4" max="4" width="29.5703125" style="1" customWidth="1"/>
    <col min="5" max="5" width="13.5703125" style="1" customWidth="1"/>
    <col min="6" max="6" width="11.85546875" style="1" customWidth="1"/>
    <col min="7" max="7" width="10" style="1" customWidth="1"/>
    <col min="8" max="8" width="9.5703125" style="1" customWidth="1"/>
    <col min="9" max="9" width="8.42578125" style="1" customWidth="1"/>
    <col min="10" max="10" width="58" style="1" customWidth="1"/>
    <col min="11" max="11" width="15.85546875" style="1" customWidth="1"/>
    <col min="12" max="12" width="10.28515625" style="1" customWidth="1"/>
    <col min="13" max="13" width="8" style="1" customWidth="1"/>
    <col min="14" max="14" width="9.140625" style="1"/>
    <col min="15" max="15" width="9.42578125" style="1" customWidth="1"/>
    <col min="16" max="16" width="21" style="1" hidden="1" customWidth="1"/>
    <col min="17" max="18" width="20" style="1" customWidth="1"/>
    <col min="19" max="19" width="7.42578125" style="1" customWidth="1"/>
    <col min="20" max="16384" width="9.140625" style="1"/>
  </cols>
  <sheetData>
    <row r="1" spans="1:18" ht="15.75" x14ac:dyDescent="0.25">
      <c r="O1" s="2"/>
    </row>
    <row r="2" spans="1:18" ht="18.75" x14ac:dyDescent="0.25">
      <c r="A2" s="102" t="s">
        <v>188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x14ac:dyDescent="0.25">
      <c r="A3" s="103" t="s">
        <v>1</v>
      </c>
      <c r="B3" s="103" t="s">
        <v>2</v>
      </c>
      <c r="C3" s="103" t="s">
        <v>3</v>
      </c>
      <c r="D3" s="103" t="s">
        <v>4</v>
      </c>
      <c r="E3" s="103"/>
      <c r="F3" s="103"/>
      <c r="G3" s="103"/>
      <c r="H3" s="103"/>
      <c r="I3" s="103"/>
      <c r="J3" s="103" t="s">
        <v>5</v>
      </c>
      <c r="K3" s="103"/>
      <c r="L3" s="103"/>
      <c r="M3" s="103"/>
      <c r="N3" s="103"/>
      <c r="O3" s="103"/>
      <c r="P3" s="98" t="s">
        <v>186</v>
      </c>
      <c r="Q3" s="98"/>
      <c r="R3" s="98"/>
    </row>
    <row r="4" spans="1:18" x14ac:dyDescent="0.25">
      <c r="A4" s="103"/>
      <c r="B4" s="103"/>
      <c r="C4" s="103"/>
      <c r="D4" s="103" t="s">
        <v>6</v>
      </c>
      <c r="E4" s="103" t="s">
        <v>171</v>
      </c>
      <c r="F4" s="103" t="s">
        <v>7</v>
      </c>
      <c r="G4" s="103" t="s">
        <v>8</v>
      </c>
      <c r="H4" s="104" t="s">
        <v>9</v>
      </c>
      <c r="I4" s="104"/>
      <c r="J4" s="103" t="s">
        <v>6</v>
      </c>
      <c r="K4" s="103" t="s">
        <v>171</v>
      </c>
      <c r="L4" s="103" t="s">
        <v>7</v>
      </c>
      <c r="M4" s="103" t="s">
        <v>8</v>
      </c>
      <c r="N4" s="104" t="s">
        <v>9</v>
      </c>
      <c r="O4" s="104"/>
      <c r="P4" s="99" t="s">
        <v>164</v>
      </c>
      <c r="Q4" s="99" t="s">
        <v>191</v>
      </c>
      <c r="R4" s="99" t="s">
        <v>166</v>
      </c>
    </row>
    <row r="5" spans="1:18" x14ac:dyDescent="0.25">
      <c r="A5" s="103"/>
      <c r="B5" s="103"/>
      <c r="C5" s="103"/>
      <c r="D5" s="103"/>
      <c r="E5" s="103"/>
      <c r="F5" s="103"/>
      <c r="G5" s="103"/>
      <c r="H5" s="104" t="s">
        <v>10</v>
      </c>
      <c r="I5" s="104" t="s">
        <v>11</v>
      </c>
      <c r="J5" s="103"/>
      <c r="K5" s="103"/>
      <c r="L5" s="103"/>
      <c r="M5" s="103"/>
      <c r="N5" s="104" t="s">
        <v>10</v>
      </c>
      <c r="O5" s="104" t="s">
        <v>11</v>
      </c>
      <c r="P5" s="99"/>
      <c r="Q5" s="99"/>
      <c r="R5" s="99"/>
    </row>
    <row r="6" spans="1:18" x14ac:dyDescent="0.25">
      <c r="A6" s="103"/>
      <c r="B6" s="103"/>
      <c r="C6" s="103"/>
      <c r="D6" s="103"/>
      <c r="E6" s="103"/>
      <c r="F6" s="103"/>
      <c r="G6" s="103"/>
      <c r="H6" s="104"/>
      <c r="I6" s="104"/>
      <c r="J6" s="103"/>
      <c r="K6" s="103"/>
      <c r="L6" s="103"/>
      <c r="M6" s="103"/>
      <c r="N6" s="104"/>
      <c r="O6" s="104"/>
      <c r="P6" s="99"/>
      <c r="Q6" s="99"/>
      <c r="R6" s="99"/>
    </row>
    <row r="7" spans="1:18" x14ac:dyDescent="0.25">
      <c r="A7" s="103"/>
      <c r="B7" s="103"/>
      <c r="C7" s="103"/>
      <c r="D7" s="103"/>
      <c r="E7" s="103"/>
      <c r="F7" s="103"/>
      <c r="G7" s="103"/>
      <c r="H7" s="104"/>
      <c r="I7" s="104"/>
      <c r="J7" s="103"/>
      <c r="K7" s="103"/>
      <c r="L7" s="103"/>
      <c r="M7" s="103"/>
      <c r="N7" s="104"/>
      <c r="O7" s="104"/>
      <c r="P7" s="99"/>
      <c r="Q7" s="99"/>
      <c r="R7" s="99"/>
    </row>
    <row r="8" spans="1:18" x14ac:dyDescent="0.25">
      <c r="A8" s="92">
        <v>1</v>
      </c>
      <c r="B8" s="93">
        <v>2</v>
      </c>
      <c r="C8" s="92">
        <v>3</v>
      </c>
      <c r="D8" s="92">
        <v>4</v>
      </c>
      <c r="E8" s="92"/>
      <c r="F8" s="92">
        <v>5</v>
      </c>
      <c r="G8" s="92">
        <v>6</v>
      </c>
      <c r="H8" s="3">
        <v>7</v>
      </c>
      <c r="I8" s="3" t="s">
        <v>12</v>
      </c>
      <c r="J8" s="92">
        <v>9</v>
      </c>
      <c r="K8" s="92"/>
      <c r="L8" s="3" t="s">
        <v>41</v>
      </c>
      <c r="M8" s="3" t="s">
        <v>42</v>
      </c>
      <c r="N8" s="92">
        <v>12</v>
      </c>
      <c r="O8" s="3" t="s">
        <v>44</v>
      </c>
      <c r="P8" s="3"/>
      <c r="Q8" s="92">
        <v>14</v>
      </c>
      <c r="R8" s="3" t="s">
        <v>46</v>
      </c>
    </row>
    <row r="9" spans="1:18" x14ac:dyDescent="0.25">
      <c r="A9" s="100" t="s">
        <v>184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x14ac:dyDescent="0.25">
      <c r="A10" s="190" t="s">
        <v>13</v>
      </c>
      <c r="B10" s="101" t="s">
        <v>14</v>
      </c>
      <c r="C10" s="101" t="s">
        <v>15</v>
      </c>
      <c r="D10" s="101" t="s">
        <v>16</v>
      </c>
      <c r="E10" s="101"/>
      <c r="F10" s="101"/>
      <c r="G10" s="101"/>
      <c r="H10" s="101"/>
      <c r="I10" s="101"/>
      <c r="J10" s="94" t="s">
        <v>17</v>
      </c>
      <c r="K10" s="94" t="s">
        <v>189</v>
      </c>
      <c r="L10" s="94">
        <v>0</v>
      </c>
      <c r="M10" s="94">
        <v>0</v>
      </c>
      <c r="N10" s="94">
        <v>0</v>
      </c>
      <c r="O10" s="191">
        <v>0</v>
      </c>
      <c r="P10" s="192"/>
      <c r="Q10" s="192">
        <v>7412180.4199999999</v>
      </c>
      <c r="R10" s="192">
        <v>7412180.4199999999</v>
      </c>
    </row>
    <row r="11" spans="1:18" ht="30" x14ac:dyDescent="0.25">
      <c r="A11" s="190"/>
      <c r="B11" s="101"/>
      <c r="C11" s="101"/>
      <c r="D11" s="101"/>
      <c r="E11" s="101"/>
      <c r="F11" s="101"/>
      <c r="G11" s="101"/>
      <c r="H11" s="101"/>
      <c r="I11" s="101"/>
      <c r="J11" s="94" t="s">
        <v>18</v>
      </c>
      <c r="K11" s="94" t="s">
        <v>190</v>
      </c>
      <c r="L11" s="94" t="s">
        <v>19</v>
      </c>
      <c r="M11" s="94">
        <v>9.59</v>
      </c>
      <c r="N11" s="94">
        <v>20.41</v>
      </c>
      <c r="O11" s="191">
        <f>M11/30*100+100</f>
        <v>131.96666666666667</v>
      </c>
      <c r="P11" s="192"/>
      <c r="Q11" s="192"/>
      <c r="R11" s="192"/>
    </row>
    <row r="12" spans="1:18" x14ac:dyDescent="0.25">
      <c r="A12" s="190"/>
      <c r="B12" s="101"/>
      <c r="C12" s="101" t="s">
        <v>15</v>
      </c>
      <c r="D12" s="101" t="s">
        <v>20</v>
      </c>
      <c r="E12" s="101"/>
      <c r="F12" s="101"/>
      <c r="G12" s="101"/>
      <c r="H12" s="101"/>
      <c r="I12" s="101"/>
      <c r="J12" s="94" t="s">
        <v>21</v>
      </c>
      <c r="K12" s="94" t="s">
        <v>187</v>
      </c>
      <c r="L12" s="94" t="s">
        <v>22</v>
      </c>
      <c r="M12" s="94">
        <v>100</v>
      </c>
      <c r="N12" s="94">
        <v>20</v>
      </c>
      <c r="O12" s="191">
        <f>M12/80*100</f>
        <v>125</v>
      </c>
      <c r="P12" s="192"/>
      <c r="Q12" s="192"/>
      <c r="R12" s="192"/>
    </row>
    <row r="13" spans="1:18" ht="30" x14ac:dyDescent="0.25">
      <c r="A13" s="190"/>
      <c r="B13" s="101"/>
      <c r="C13" s="101"/>
      <c r="D13" s="101"/>
      <c r="E13" s="101"/>
      <c r="F13" s="101"/>
      <c r="G13" s="101"/>
      <c r="H13" s="101"/>
      <c r="I13" s="101"/>
      <c r="J13" s="94" t="s">
        <v>23</v>
      </c>
      <c r="K13" s="94" t="s">
        <v>187</v>
      </c>
      <c r="L13" s="94" t="s">
        <v>24</v>
      </c>
      <c r="M13" s="94">
        <v>80</v>
      </c>
      <c r="N13" s="94">
        <v>30</v>
      </c>
      <c r="O13" s="191">
        <f>M13/50*100</f>
        <v>160</v>
      </c>
      <c r="P13" s="192"/>
      <c r="Q13" s="192"/>
      <c r="R13" s="192"/>
    </row>
    <row r="14" spans="1:18" ht="35.25" customHeight="1" x14ac:dyDescent="0.25">
      <c r="A14" s="190"/>
      <c r="B14" s="101"/>
      <c r="C14" s="94" t="s">
        <v>15</v>
      </c>
      <c r="D14" s="94" t="s">
        <v>25</v>
      </c>
      <c r="E14" s="94"/>
      <c r="F14" s="94"/>
      <c r="G14" s="94"/>
      <c r="H14" s="94"/>
      <c r="I14" s="94"/>
      <c r="J14" s="94" t="s">
        <v>26</v>
      </c>
      <c r="K14" s="94" t="s">
        <v>190</v>
      </c>
      <c r="L14" s="94" t="s">
        <v>27</v>
      </c>
      <c r="M14" s="94">
        <v>0.13</v>
      </c>
      <c r="N14" s="94">
        <v>0.53</v>
      </c>
      <c r="O14" s="191">
        <f>M14/0.66*100+100</f>
        <v>119.69696969696969</v>
      </c>
      <c r="P14" s="192"/>
      <c r="Q14" s="192"/>
      <c r="R14" s="192"/>
    </row>
    <row r="15" spans="1:18" ht="130.5" customHeight="1" x14ac:dyDescent="0.25">
      <c r="A15" s="193" t="s">
        <v>28</v>
      </c>
      <c r="B15" s="94" t="s">
        <v>29</v>
      </c>
      <c r="C15" s="94" t="s">
        <v>30</v>
      </c>
      <c r="D15" s="94" t="s">
        <v>31</v>
      </c>
      <c r="E15" s="94" t="s">
        <v>189</v>
      </c>
      <c r="F15" s="193">
        <v>15640</v>
      </c>
      <c r="G15" s="193">
        <v>16038</v>
      </c>
      <c r="H15" s="193">
        <v>398</v>
      </c>
      <c r="I15" s="194">
        <v>2.54</v>
      </c>
      <c r="J15" s="94" t="s">
        <v>32</v>
      </c>
      <c r="K15" s="94" t="s">
        <v>187</v>
      </c>
      <c r="L15" s="193">
        <v>96</v>
      </c>
      <c r="M15" s="193">
        <v>100</v>
      </c>
      <c r="N15" s="193">
        <v>4</v>
      </c>
      <c r="O15" s="194">
        <f>M15/L15*100</f>
        <v>104.16666666666667</v>
      </c>
      <c r="P15" s="194"/>
      <c r="Q15" s="194">
        <v>8229375</v>
      </c>
      <c r="R15" s="194">
        <v>8229375</v>
      </c>
    </row>
    <row r="16" spans="1:18" ht="80.25" customHeight="1" x14ac:dyDescent="0.25">
      <c r="A16" s="193" t="s">
        <v>33</v>
      </c>
      <c r="B16" s="94" t="s">
        <v>34</v>
      </c>
      <c r="C16" s="94" t="s">
        <v>35</v>
      </c>
      <c r="D16" s="94" t="s">
        <v>36</v>
      </c>
      <c r="E16" s="94" t="s">
        <v>189</v>
      </c>
      <c r="F16" s="193">
        <v>155</v>
      </c>
      <c r="G16" s="193">
        <v>157</v>
      </c>
      <c r="H16" s="194">
        <v>3</v>
      </c>
      <c r="I16" s="194">
        <v>1.29</v>
      </c>
      <c r="J16" s="191" t="s">
        <v>37</v>
      </c>
      <c r="K16" s="94" t="s">
        <v>187</v>
      </c>
      <c r="L16" s="193">
        <v>85</v>
      </c>
      <c r="M16" s="193">
        <v>84</v>
      </c>
      <c r="N16" s="193">
        <v>1</v>
      </c>
      <c r="O16" s="194">
        <f>M16/L16*100</f>
        <v>98.82352941176471</v>
      </c>
      <c r="P16" s="194"/>
      <c r="Q16" s="194">
        <v>1269763</v>
      </c>
      <c r="R16" s="194">
        <v>1269763</v>
      </c>
    </row>
    <row r="17" spans="1:18" x14ac:dyDescent="0.25">
      <c r="A17" s="190" t="s">
        <v>185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ht="45" x14ac:dyDescent="0.25">
      <c r="A18" s="190">
        <v>4</v>
      </c>
      <c r="B18" s="195" t="s">
        <v>47</v>
      </c>
      <c r="C18" s="94" t="s">
        <v>48</v>
      </c>
      <c r="D18" s="94" t="s">
        <v>49</v>
      </c>
      <c r="E18" s="94" t="s">
        <v>192</v>
      </c>
      <c r="F18" s="193">
        <v>8</v>
      </c>
      <c r="G18" s="193">
        <v>8</v>
      </c>
      <c r="H18" s="196">
        <f t="shared" ref="H18:H56" si="0">G18-F18</f>
        <v>0</v>
      </c>
      <c r="I18" s="194">
        <f t="shared" ref="I18:I44" si="1">H18*100/F18</f>
        <v>0</v>
      </c>
      <c r="J18" s="191" t="s">
        <v>50</v>
      </c>
      <c r="K18" s="191" t="s">
        <v>187</v>
      </c>
      <c r="L18" s="193">
        <v>99</v>
      </c>
      <c r="M18" s="193">
        <v>98.5</v>
      </c>
      <c r="N18" s="193">
        <f>M18-L18</f>
        <v>-0.5</v>
      </c>
      <c r="O18" s="197">
        <f>M18/L18*100</f>
        <v>99.494949494949495</v>
      </c>
      <c r="P18" s="190"/>
      <c r="Q18" s="190">
        <v>4145551.02</v>
      </c>
      <c r="R18" s="190">
        <v>4145551.02</v>
      </c>
    </row>
    <row r="19" spans="1:18" ht="45" x14ac:dyDescent="0.25">
      <c r="A19" s="190"/>
      <c r="B19" s="195"/>
      <c r="C19" s="94" t="s">
        <v>51</v>
      </c>
      <c r="D19" s="94" t="s">
        <v>52</v>
      </c>
      <c r="E19" s="94" t="s">
        <v>192</v>
      </c>
      <c r="F19" s="193">
        <v>42</v>
      </c>
      <c r="G19" s="193">
        <v>42</v>
      </c>
      <c r="H19" s="196">
        <f t="shared" si="0"/>
        <v>0</v>
      </c>
      <c r="I19" s="196">
        <f t="shared" si="1"/>
        <v>0</v>
      </c>
      <c r="J19" s="191" t="s">
        <v>50</v>
      </c>
      <c r="K19" s="191" t="s">
        <v>187</v>
      </c>
      <c r="L19" s="193">
        <v>99</v>
      </c>
      <c r="M19" s="193">
        <v>98.5</v>
      </c>
      <c r="N19" s="193">
        <f t="shared" ref="N19:N82" si="2">M19-L19</f>
        <v>-0.5</v>
      </c>
      <c r="O19" s="197">
        <f t="shared" ref="O19:O82" si="3">M19/L19*100</f>
        <v>99.494949494949495</v>
      </c>
      <c r="P19" s="190"/>
      <c r="Q19" s="190"/>
      <c r="R19" s="190"/>
    </row>
    <row r="20" spans="1:18" ht="45" x14ac:dyDescent="0.25">
      <c r="A20" s="190"/>
      <c r="B20" s="195"/>
      <c r="C20" s="94" t="s">
        <v>53</v>
      </c>
      <c r="D20" s="94" t="s">
        <v>55</v>
      </c>
      <c r="E20" s="94" t="s">
        <v>192</v>
      </c>
      <c r="F20" s="193">
        <v>49</v>
      </c>
      <c r="G20" s="193">
        <v>49</v>
      </c>
      <c r="H20" s="196">
        <f t="shared" si="0"/>
        <v>0</v>
      </c>
      <c r="I20" s="196">
        <f t="shared" si="1"/>
        <v>0</v>
      </c>
      <c r="J20" s="191" t="s">
        <v>50</v>
      </c>
      <c r="K20" s="191" t="s">
        <v>187</v>
      </c>
      <c r="L20" s="193">
        <v>99</v>
      </c>
      <c r="M20" s="193">
        <v>98.5</v>
      </c>
      <c r="N20" s="193">
        <f t="shared" si="2"/>
        <v>-0.5</v>
      </c>
      <c r="O20" s="197">
        <f t="shared" si="3"/>
        <v>99.494949494949495</v>
      </c>
      <c r="P20" s="190"/>
      <c r="Q20" s="190"/>
      <c r="R20" s="190"/>
    </row>
    <row r="21" spans="1:18" ht="45" x14ac:dyDescent="0.25">
      <c r="A21" s="190">
        <v>5</v>
      </c>
      <c r="B21" s="198" t="s">
        <v>56</v>
      </c>
      <c r="C21" s="94" t="s">
        <v>48</v>
      </c>
      <c r="D21" s="94" t="s">
        <v>49</v>
      </c>
      <c r="E21" s="94" t="s">
        <v>192</v>
      </c>
      <c r="F21" s="193">
        <v>25</v>
      </c>
      <c r="G21" s="193">
        <v>25</v>
      </c>
      <c r="H21" s="196">
        <f t="shared" si="0"/>
        <v>0</v>
      </c>
      <c r="I21" s="196">
        <f t="shared" si="1"/>
        <v>0</v>
      </c>
      <c r="J21" s="191" t="s">
        <v>50</v>
      </c>
      <c r="K21" s="191" t="s">
        <v>187</v>
      </c>
      <c r="L21" s="193">
        <v>99</v>
      </c>
      <c r="M21" s="193">
        <v>99.1</v>
      </c>
      <c r="N21" s="193">
        <f t="shared" si="2"/>
        <v>9.9999999999994316E-2</v>
      </c>
      <c r="O21" s="197">
        <f t="shared" si="3"/>
        <v>100.10101010101009</v>
      </c>
      <c r="P21" s="190"/>
      <c r="Q21" s="190">
        <v>14778450.41</v>
      </c>
      <c r="R21" s="190">
        <v>14778450.41</v>
      </c>
    </row>
    <row r="22" spans="1:18" ht="45" x14ac:dyDescent="0.25">
      <c r="A22" s="190"/>
      <c r="B22" s="198"/>
      <c r="C22" s="94" t="s">
        <v>51</v>
      </c>
      <c r="D22" s="94" t="s">
        <v>57</v>
      </c>
      <c r="E22" s="94" t="s">
        <v>192</v>
      </c>
      <c r="F22" s="193">
        <v>122</v>
      </c>
      <c r="G22" s="193">
        <v>122</v>
      </c>
      <c r="H22" s="196">
        <f t="shared" si="0"/>
        <v>0</v>
      </c>
      <c r="I22" s="196">
        <f t="shared" si="1"/>
        <v>0</v>
      </c>
      <c r="J22" s="191" t="s">
        <v>50</v>
      </c>
      <c r="K22" s="191" t="s">
        <v>187</v>
      </c>
      <c r="L22" s="193">
        <v>99</v>
      </c>
      <c r="M22" s="193">
        <v>99.1</v>
      </c>
      <c r="N22" s="193">
        <f t="shared" si="2"/>
        <v>9.9999999999994316E-2</v>
      </c>
      <c r="O22" s="197">
        <f t="shared" si="3"/>
        <v>100.10101010101009</v>
      </c>
      <c r="P22" s="190"/>
      <c r="Q22" s="190"/>
      <c r="R22" s="190"/>
    </row>
    <row r="23" spans="1:18" ht="42.75" customHeight="1" x14ac:dyDescent="0.25">
      <c r="A23" s="190"/>
      <c r="B23" s="198"/>
      <c r="C23" s="94" t="s">
        <v>58</v>
      </c>
      <c r="D23" s="94" t="s">
        <v>59</v>
      </c>
      <c r="E23" s="94" t="s">
        <v>192</v>
      </c>
      <c r="F23" s="193">
        <v>12</v>
      </c>
      <c r="G23" s="193">
        <v>12</v>
      </c>
      <c r="H23" s="196">
        <f t="shared" si="0"/>
        <v>0</v>
      </c>
      <c r="I23" s="196">
        <f t="shared" si="1"/>
        <v>0</v>
      </c>
      <c r="J23" s="191" t="s">
        <v>50</v>
      </c>
      <c r="K23" s="191" t="s">
        <v>187</v>
      </c>
      <c r="L23" s="193">
        <v>99</v>
      </c>
      <c r="M23" s="193">
        <v>99.1</v>
      </c>
      <c r="N23" s="193">
        <f t="shared" si="2"/>
        <v>9.9999999999994316E-2</v>
      </c>
      <c r="O23" s="197">
        <f t="shared" si="3"/>
        <v>100.10101010101009</v>
      </c>
      <c r="P23" s="190"/>
      <c r="Q23" s="190"/>
      <c r="R23" s="190"/>
    </row>
    <row r="24" spans="1:18" ht="45" x14ac:dyDescent="0.25">
      <c r="A24" s="190"/>
      <c r="B24" s="198"/>
      <c r="C24" s="94" t="s">
        <v>60</v>
      </c>
      <c r="D24" s="94" t="s">
        <v>61</v>
      </c>
      <c r="E24" s="94" t="s">
        <v>192</v>
      </c>
      <c r="F24" s="193">
        <v>2</v>
      </c>
      <c r="G24" s="193">
        <v>2</v>
      </c>
      <c r="H24" s="196">
        <f t="shared" si="0"/>
        <v>0</v>
      </c>
      <c r="I24" s="196">
        <f t="shared" si="1"/>
        <v>0</v>
      </c>
      <c r="J24" s="191" t="s">
        <v>50</v>
      </c>
      <c r="K24" s="191" t="s">
        <v>187</v>
      </c>
      <c r="L24" s="193">
        <v>99</v>
      </c>
      <c r="M24" s="193">
        <v>99.1</v>
      </c>
      <c r="N24" s="193">
        <f t="shared" si="2"/>
        <v>9.9999999999994316E-2</v>
      </c>
      <c r="O24" s="197">
        <f t="shared" si="3"/>
        <v>100.10101010101009</v>
      </c>
      <c r="P24" s="190"/>
      <c r="Q24" s="190"/>
      <c r="R24" s="190"/>
    </row>
    <row r="25" spans="1:18" ht="45" x14ac:dyDescent="0.25">
      <c r="A25" s="190"/>
      <c r="B25" s="198"/>
      <c r="C25" s="94" t="s">
        <v>62</v>
      </c>
      <c r="D25" s="94" t="s">
        <v>63</v>
      </c>
      <c r="E25" s="94" t="s">
        <v>192</v>
      </c>
      <c r="F25" s="193">
        <v>157</v>
      </c>
      <c r="G25" s="193">
        <v>157</v>
      </c>
      <c r="H25" s="196">
        <f t="shared" si="0"/>
        <v>0</v>
      </c>
      <c r="I25" s="196">
        <f t="shared" si="1"/>
        <v>0</v>
      </c>
      <c r="J25" s="191" t="s">
        <v>50</v>
      </c>
      <c r="K25" s="191" t="s">
        <v>187</v>
      </c>
      <c r="L25" s="193">
        <v>99</v>
      </c>
      <c r="M25" s="193">
        <v>99.1</v>
      </c>
      <c r="N25" s="193">
        <f t="shared" si="2"/>
        <v>9.9999999999994316E-2</v>
      </c>
      <c r="O25" s="197">
        <f t="shared" si="3"/>
        <v>100.10101010101009</v>
      </c>
      <c r="P25" s="190"/>
      <c r="Q25" s="190"/>
      <c r="R25" s="190"/>
    </row>
    <row r="26" spans="1:18" ht="45" x14ac:dyDescent="0.25">
      <c r="A26" s="190">
        <v>6</v>
      </c>
      <c r="B26" s="198" t="s">
        <v>64</v>
      </c>
      <c r="C26" s="94" t="s">
        <v>48</v>
      </c>
      <c r="D26" s="94" t="s">
        <v>49</v>
      </c>
      <c r="E26" s="94" t="s">
        <v>192</v>
      </c>
      <c r="F26" s="193">
        <v>22</v>
      </c>
      <c r="G26" s="193">
        <v>22</v>
      </c>
      <c r="H26" s="196">
        <f t="shared" si="0"/>
        <v>0</v>
      </c>
      <c r="I26" s="196">
        <f t="shared" si="1"/>
        <v>0</v>
      </c>
      <c r="J26" s="191" t="s">
        <v>50</v>
      </c>
      <c r="K26" s="191" t="s">
        <v>187</v>
      </c>
      <c r="L26" s="193">
        <v>99</v>
      </c>
      <c r="M26" s="193">
        <v>99.6</v>
      </c>
      <c r="N26" s="193">
        <f t="shared" si="2"/>
        <v>0.59999999999999432</v>
      </c>
      <c r="O26" s="197">
        <f t="shared" si="3"/>
        <v>100.60606060606061</v>
      </c>
      <c r="P26" s="190"/>
      <c r="Q26" s="218">
        <v>11771238.060000001</v>
      </c>
      <c r="R26" s="218">
        <v>11771238.060000001</v>
      </c>
    </row>
    <row r="27" spans="1:18" ht="45" x14ac:dyDescent="0.25">
      <c r="A27" s="190"/>
      <c r="B27" s="198"/>
      <c r="C27" s="94" t="s">
        <v>51</v>
      </c>
      <c r="D27" s="94" t="s">
        <v>65</v>
      </c>
      <c r="E27" s="94" t="s">
        <v>192</v>
      </c>
      <c r="F27" s="193">
        <v>89</v>
      </c>
      <c r="G27" s="193">
        <v>89</v>
      </c>
      <c r="H27" s="196">
        <f t="shared" si="0"/>
        <v>0</v>
      </c>
      <c r="I27" s="196">
        <f t="shared" si="1"/>
        <v>0</v>
      </c>
      <c r="J27" s="191" t="s">
        <v>50</v>
      </c>
      <c r="K27" s="191" t="s">
        <v>187</v>
      </c>
      <c r="L27" s="193">
        <v>99</v>
      </c>
      <c r="M27" s="193">
        <v>99.6</v>
      </c>
      <c r="N27" s="193">
        <f t="shared" si="2"/>
        <v>0.59999999999999432</v>
      </c>
      <c r="O27" s="197">
        <f t="shared" si="3"/>
        <v>100.60606060606061</v>
      </c>
      <c r="P27" s="190"/>
      <c r="Q27" s="218"/>
      <c r="R27" s="218"/>
    </row>
    <row r="28" spans="1:18" ht="42.75" customHeight="1" x14ac:dyDescent="0.25">
      <c r="A28" s="190"/>
      <c r="B28" s="198"/>
      <c r="C28" s="94" t="s">
        <v>58</v>
      </c>
      <c r="D28" s="94" t="s">
        <v>59</v>
      </c>
      <c r="E28" s="94" t="s">
        <v>192</v>
      </c>
      <c r="F28" s="193">
        <v>28</v>
      </c>
      <c r="G28" s="193">
        <v>28</v>
      </c>
      <c r="H28" s="196">
        <f t="shared" si="0"/>
        <v>0</v>
      </c>
      <c r="I28" s="196">
        <f t="shared" si="1"/>
        <v>0</v>
      </c>
      <c r="J28" s="191" t="s">
        <v>50</v>
      </c>
      <c r="K28" s="191" t="s">
        <v>187</v>
      </c>
      <c r="L28" s="193">
        <v>99</v>
      </c>
      <c r="M28" s="193">
        <v>99.6</v>
      </c>
      <c r="N28" s="193">
        <f t="shared" si="2"/>
        <v>0.59999999999999432</v>
      </c>
      <c r="O28" s="197">
        <f t="shared" si="3"/>
        <v>100.60606060606061</v>
      </c>
      <c r="P28" s="190"/>
      <c r="Q28" s="218"/>
      <c r="R28" s="218"/>
    </row>
    <row r="29" spans="1:18" ht="45" x14ac:dyDescent="0.25">
      <c r="A29" s="190"/>
      <c r="B29" s="198"/>
      <c r="C29" s="94" t="s">
        <v>60</v>
      </c>
      <c r="D29" s="94" t="s">
        <v>61</v>
      </c>
      <c r="E29" s="94" t="s">
        <v>192</v>
      </c>
      <c r="F29" s="193">
        <v>5</v>
      </c>
      <c r="G29" s="193">
        <v>5</v>
      </c>
      <c r="H29" s="196">
        <f t="shared" si="0"/>
        <v>0</v>
      </c>
      <c r="I29" s="196">
        <f t="shared" si="1"/>
        <v>0</v>
      </c>
      <c r="J29" s="191" t="s">
        <v>50</v>
      </c>
      <c r="K29" s="191" t="s">
        <v>187</v>
      </c>
      <c r="L29" s="193">
        <v>99</v>
      </c>
      <c r="M29" s="193">
        <v>99.6</v>
      </c>
      <c r="N29" s="193">
        <f t="shared" si="2"/>
        <v>0.59999999999999432</v>
      </c>
      <c r="O29" s="197">
        <f t="shared" si="3"/>
        <v>100.60606060606061</v>
      </c>
      <c r="P29" s="190"/>
      <c r="Q29" s="218"/>
      <c r="R29" s="218"/>
    </row>
    <row r="30" spans="1:18" ht="45" x14ac:dyDescent="0.25">
      <c r="A30" s="190"/>
      <c r="B30" s="198"/>
      <c r="C30" s="94" t="s">
        <v>62</v>
      </c>
      <c r="D30" s="94" t="s">
        <v>63</v>
      </c>
      <c r="E30" s="94" t="s">
        <v>192</v>
      </c>
      <c r="F30" s="193">
        <v>134</v>
      </c>
      <c r="G30" s="193">
        <v>134</v>
      </c>
      <c r="H30" s="196">
        <f t="shared" si="0"/>
        <v>0</v>
      </c>
      <c r="I30" s="196">
        <f t="shared" si="1"/>
        <v>0</v>
      </c>
      <c r="J30" s="191" t="s">
        <v>50</v>
      </c>
      <c r="K30" s="191" t="s">
        <v>187</v>
      </c>
      <c r="L30" s="193">
        <v>99</v>
      </c>
      <c r="M30" s="193">
        <v>99.6</v>
      </c>
      <c r="N30" s="193">
        <f t="shared" si="2"/>
        <v>0.59999999999999432</v>
      </c>
      <c r="O30" s="197">
        <f t="shared" si="3"/>
        <v>100.60606060606061</v>
      </c>
      <c r="P30" s="190"/>
      <c r="Q30" s="218"/>
      <c r="R30" s="218"/>
    </row>
    <row r="31" spans="1:18" ht="45" x14ac:dyDescent="0.25">
      <c r="A31" s="190">
        <v>7</v>
      </c>
      <c r="B31" s="198" t="s">
        <v>66</v>
      </c>
      <c r="C31" s="94" t="s">
        <v>48</v>
      </c>
      <c r="D31" s="94" t="s">
        <v>49</v>
      </c>
      <c r="E31" s="94" t="s">
        <v>192</v>
      </c>
      <c r="F31" s="193">
        <v>6</v>
      </c>
      <c r="G31" s="193">
        <v>6</v>
      </c>
      <c r="H31" s="196">
        <f t="shared" si="0"/>
        <v>0</v>
      </c>
      <c r="I31" s="196">
        <f t="shared" si="1"/>
        <v>0</v>
      </c>
      <c r="J31" s="191" t="s">
        <v>50</v>
      </c>
      <c r="K31" s="191" t="s">
        <v>187</v>
      </c>
      <c r="L31" s="193">
        <v>99</v>
      </c>
      <c r="M31" s="193">
        <v>99</v>
      </c>
      <c r="N31" s="193">
        <f t="shared" si="2"/>
        <v>0</v>
      </c>
      <c r="O31" s="197">
        <f t="shared" si="3"/>
        <v>100</v>
      </c>
      <c r="P31" s="190"/>
      <c r="Q31" s="218">
        <v>4916556.07</v>
      </c>
      <c r="R31" s="218">
        <v>4916556.07</v>
      </c>
    </row>
    <row r="32" spans="1:18" ht="45" x14ac:dyDescent="0.25">
      <c r="A32" s="190"/>
      <c r="B32" s="198"/>
      <c r="C32" s="94" t="s">
        <v>51</v>
      </c>
      <c r="D32" s="94" t="s">
        <v>65</v>
      </c>
      <c r="E32" s="94" t="s">
        <v>192</v>
      </c>
      <c r="F32" s="193">
        <v>48</v>
      </c>
      <c r="G32" s="193">
        <v>48</v>
      </c>
      <c r="H32" s="196">
        <f t="shared" si="0"/>
        <v>0</v>
      </c>
      <c r="I32" s="196">
        <f t="shared" si="1"/>
        <v>0</v>
      </c>
      <c r="J32" s="191" t="s">
        <v>50</v>
      </c>
      <c r="K32" s="191" t="s">
        <v>187</v>
      </c>
      <c r="L32" s="193">
        <v>99</v>
      </c>
      <c r="M32" s="193">
        <v>99</v>
      </c>
      <c r="N32" s="193">
        <f t="shared" si="2"/>
        <v>0</v>
      </c>
      <c r="O32" s="197">
        <f t="shared" si="3"/>
        <v>100</v>
      </c>
      <c r="P32" s="190"/>
      <c r="Q32" s="218"/>
      <c r="R32" s="218"/>
    </row>
    <row r="33" spans="1:18" ht="45" x14ac:dyDescent="0.25">
      <c r="A33" s="190"/>
      <c r="B33" s="198"/>
      <c r="C33" s="94" t="s">
        <v>53</v>
      </c>
      <c r="D33" s="94" t="s">
        <v>55</v>
      </c>
      <c r="E33" s="94" t="s">
        <v>192</v>
      </c>
      <c r="F33" s="193">
        <v>54</v>
      </c>
      <c r="G33" s="193">
        <v>54</v>
      </c>
      <c r="H33" s="196">
        <f t="shared" si="0"/>
        <v>0</v>
      </c>
      <c r="I33" s="196">
        <f t="shared" si="1"/>
        <v>0</v>
      </c>
      <c r="J33" s="191" t="s">
        <v>50</v>
      </c>
      <c r="K33" s="191" t="s">
        <v>187</v>
      </c>
      <c r="L33" s="193">
        <v>99</v>
      </c>
      <c r="M33" s="193">
        <v>99</v>
      </c>
      <c r="N33" s="193">
        <f t="shared" si="2"/>
        <v>0</v>
      </c>
      <c r="O33" s="197">
        <f t="shared" si="3"/>
        <v>100</v>
      </c>
      <c r="P33" s="190"/>
      <c r="Q33" s="218"/>
      <c r="R33" s="218"/>
    </row>
    <row r="34" spans="1:18" ht="45" x14ac:dyDescent="0.25">
      <c r="A34" s="190">
        <v>8</v>
      </c>
      <c r="B34" s="101" t="s">
        <v>67</v>
      </c>
      <c r="C34" s="94" t="s">
        <v>68</v>
      </c>
      <c r="D34" s="94" t="s">
        <v>69</v>
      </c>
      <c r="E34" s="94" t="s">
        <v>192</v>
      </c>
      <c r="F34" s="193">
        <v>16</v>
      </c>
      <c r="G34" s="193">
        <v>16</v>
      </c>
      <c r="H34" s="196">
        <f t="shared" si="0"/>
        <v>0</v>
      </c>
      <c r="I34" s="196">
        <f t="shared" si="1"/>
        <v>0</v>
      </c>
      <c r="J34" s="191" t="s">
        <v>50</v>
      </c>
      <c r="K34" s="191" t="s">
        <v>187</v>
      </c>
      <c r="L34" s="193">
        <v>99</v>
      </c>
      <c r="M34" s="193">
        <v>99</v>
      </c>
      <c r="N34" s="193">
        <f t="shared" si="2"/>
        <v>0</v>
      </c>
      <c r="O34" s="197">
        <f t="shared" si="3"/>
        <v>100</v>
      </c>
      <c r="P34" s="190"/>
      <c r="Q34" s="218">
        <v>5565006.4000000004</v>
      </c>
      <c r="R34" s="218">
        <v>5565006.4000000004</v>
      </c>
    </row>
    <row r="35" spans="1:18" ht="45" x14ac:dyDescent="0.25">
      <c r="A35" s="190"/>
      <c r="B35" s="101"/>
      <c r="C35" s="94" t="s">
        <v>70</v>
      </c>
      <c r="D35" s="94" t="s">
        <v>71</v>
      </c>
      <c r="E35" s="94" t="s">
        <v>192</v>
      </c>
      <c r="F35" s="193">
        <v>55</v>
      </c>
      <c r="G35" s="193">
        <v>55</v>
      </c>
      <c r="H35" s="196">
        <f t="shared" si="0"/>
        <v>0</v>
      </c>
      <c r="I35" s="196">
        <f t="shared" si="1"/>
        <v>0</v>
      </c>
      <c r="J35" s="191" t="s">
        <v>50</v>
      </c>
      <c r="K35" s="191" t="s">
        <v>187</v>
      </c>
      <c r="L35" s="193">
        <v>99</v>
      </c>
      <c r="M35" s="193">
        <v>99</v>
      </c>
      <c r="N35" s="193">
        <f t="shared" si="2"/>
        <v>0</v>
      </c>
      <c r="O35" s="197">
        <f t="shared" si="3"/>
        <v>100</v>
      </c>
      <c r="P35" s="190"/>
      <c r="Q35" s="218"/>
      <c r="R35" s="218"/>
    </row>
    <row r="36" spans="1:18" ht="45" x14ac:dyDescent="0.25">
      <c r="A36" s="190"/>
      <c r="B36" s="101"/>
      <c r="C36" s="94" t="s">
        <v>72</v>
      </c>
      <c r="D36" s="94" t="s">
        <v>63</v>
      </c>
      <c r="E36" s="94" t="s">
        <v>192</v>
      </c>
      <c r="F36" s="193">
        <v>71</v>
      </c>
      <c r="G36" s="193">
        <v>71</v>
      </c>
      <c r="H36" s="196">
        <f t="shared" si="0"/>
        <v>0</v>
      </c>
      <c r="I36" s="196">
        <f t="shared" si="1"/>
        <v>0</v>
      </c>
      <c r="J36" s="191" t="s">
        <v>50</v>
      </c>
      <c r="K36" s="191" t="s">
        <v>187</v>
      </c>
      <c r="L36" s="193">
        <v>99</v>
      </c>
      <c r="M36" s="193">
        <v>99</v>
      </c>
      <c r="N36" s="193">
        <f t="shared" si="2"/>
        <v>0</v>
      </c>
      <c r="O36" s="197">
        <f t="shared" si="3"/>
        <v>100</v>
      </c>
      <c r="P36" s="190"/>
      <c r="Q36" s="218"/>
      <c r="R36" s="218"/>
    </row>
    <row r="37" spans="1:18" ht="45" x14ac:dyDescent="0.25">
      <c r="A37" s="190">
        <v>9</v>
      </c>
      <c r="B37" s="101" t="s">
        <v>73</v>
      </c>
      <c r="C37" s="94" t="s">
        <v>74</v>
      </c>
      <c r="D37" s="94" t="s">
        <v>69</v>
      </c>
      <c r="E37" s="94" t="s">
        <v>192</v>
      </c>
      <c r="F37" s="193">
        <v>10</v>
      </c>
      <c r="G37" s="193">
        <v>10</v>
      </c>
      <c r="H37" s="196">
        <f t="shared" si="0"/>
        <v>0</v>
      </c>
      <c r="I37" s="196">
        <f t="shared" si="1"/>
        <v>0</v>
      </c>
      <c r="J37" s="191" t="s">
        <v>50</v>
      </c>
      <c r="K37" s="191" t="s">
        <v>187</v>
      </c>
      <c r="L37" s="193">
        <v>99</v>
      </c>
      <c r="M37" s="193">
        <v>99</v>
      </c>
      <c r="N37" s="193">
        <f t="shared" si="2"/>
        <v>0</v>
      </c>
      <c r="O37" s="197">
        <f t="shared" si="3"/>
        <v>100</v>
      </c>
      <c r="P37" s="190"/>
      <c r="Q37" s="218">
        <v>7614708.0499999998</v>
      </c>
      <c r="R37" s="218">
        <v>7614708.0499999998</v>
      </c>
    </row>
    <row r="38" spans="1:18" ht="45" x14ac:dyDescent="0.25">
      <c r="A38" s="190"/>
      <c r="B38" s="101"/>
      <c r="C38" s="94" t="s">
        <v>75</v>
      </c>
      <c r="D38" s="94" t="s">
        <v>76</v>
      </c>
      <c r="E38" s="94" t="s">
        <v>192</v>
      </c>
      <c r="F38" s="193">
        <v>60</v>
      </c>
      <c r="G38" s="193">
        <v>60</v>
      </c>
      <c r="H38" s="196">
        <f t="shared" si="0"/>
        <v>0</v>
      </c>
      <c r="I38" s="196">
        <f t="shared" si="1"/>
        <v>0</v>
      </c>
      <c r="J38" s="191" t="s">
        <v>50</v>
      </c>
      <c r="K38" s="191" t="s">
        <v>187</v>
      </c>
      <c r="L38" s="193">
        <v>99</v>
      </c>
      <c r="M38" s="193">
        <v>99</v>
      </c>
      <c r="N38" s="193">
        <f t="shared" si="2"/>
        <v>0</v>
      </c>
      <c r="O38" s="197">
        <f t="shared" si="3"/>
        <v>100</v>
      </c>
      <c r="P38" s="190"/>
      <c r="Q38" s="218"/>
      <c r="R38" s="218"/>
    </row>
    <row r="39" spans="1:18" ht="42" customHeight="1" x14ac:dyDescent="0.25">
      <c r="A39" s="190"/>
      <c r="B39" s="101"/>
      <c r="C39" s="94" t="s">
        <v>72</v>
      </c>
      <c r="D39" s="94" t="s">
        <v>77</v>
      </c>
      <c r="E39" s="94" t="s">
        <v>192</v>
      </c>
      <c r="F39" s="193">
        <v>70</v>
      </c>
      <c r="G39" s="193">
        <v>70</v>
      </c>
      <c r="H39" s="196">
        <f t="shared" si="0"/>
        <v>0</v>
      </c>
      <c r="I39" s="196">
        <f t="shared" si="1"/>
        <v>0</v>
      </c>
      <c r="J39" s="191" t="s">
        <v>50</v>
      </c>
      <c r="K39" s="191" t="s">
        <v>187</v>
      </c>
      <c r="L39" s="193">
        <v>99</v>
      </c>
      <c r="M39" s="193">
        <v>99</v>
      </c>
      <c r="N39" s="193">
        <f t="shared" si="2"/>
        <v>0</v>
      </c>
      <c r="O39" s="197">
        <f t="shared" si="3"/>
        <v>100</v>
      </c>
      <c r="P39" s="190"/>
      <c r="Q39" s="218"/>
      <c r="R39" s="218"/>
    </row>
    <row r="40" spans="1:18" ht="45" x14ac:dyDescent="0.25">
      <c r="A40" s="190">
        <v>10</v>
      </c>
      <c r="B40" s="101" t="s">
        <v>78</v>
      </c>
      <c r="C40" s="94" t="s">
        <v>79</v>
      </c>
      <c r="D40" s="94" t="s">
        <v>49</v>
      </c>
      <c r="E40" s="94" t="s">
        <v>192</v>
      </c>
      <c r="F40" s="193">
        <v>9</v>
      </c>
      <c r="G40" s="193">
        <v>9</v>
      </c>
      <c r="H40" s="196">
        <f t="shared" si="0"/>
        <v>0</v>
      </c>
      <c r="I40" s="196">
        <f t="shared" si="1"/>
        <v>0</v>
      </c>
      <c r="J40" s="191" t="s">
        <v>50</v>
      </c>
      <c r="K40" s="191" t="s">
        <v>187</v>
      </c>
      <c r="L40" s="193">
        <v>99</v>
      </c>
      <c r="M40" s="193">
        <v>99.2</v>
      </c>
      <c r="N40" s="193">
        <f t="shared" si="2"/>
        <v>0.20000000000000284</v>
      </c>
      <c r="O40" s="197">
        <f t="shared" si="3"/>
        <v>100.20202020202021</v>
      </c>
      <c r="P40" s="190"/>
      <c r="Q40" s="218">
        <v>5842996.7599999998</v>
      </c>
      <c r="R40" s="218">
        <v>5842996.7599999998</v>
      </c>
    </row>
    <row r="41" spans="1:18" ht="45" x14ac:dyDescent="0.25">
      <c r="A41" s="190"/>
      <c r="B41" s="101"/>
      <c r="C41" s="94" t="s">
        <v>80</v>
      </c>
      <c r="D41" s="94" t="s">
        <v>52</v>
      </c>
      <c r="E41" s="94" t="s">
        <v>192</v>
      </c>
      <c r="F41" s="193">
        <v>56</v>
      </c>
      <c r="G41" s="193">
        <v>56</v>
      </c>
      <c r="H41" s="196">
        <f t="shared" si="0"/>
        <v>0</v>
      </c>
      <c r="I41" s="196">
        <f t="shared" si="1"/>
        <v>0</v>
      </c>
      <c r="J41" s="191" t="s">
        <v>50</v>
      </c>
      <c r="K41" s="191" t="s">
        <v>187</v>
      </c>
      <c r="L41" s="193">
        <v>99</v>
      </c>
      <c r="M41" s="193">
        <v>99.2</v>
      </c>
      <c r="N41" s="193">
        <f t="shared" si="2"/>
        <v>0.20000000000000284</v>
      </c>
      <c r="O41" s="197">
        <f t="shared" si="3"/>
        <v>100.20202020202021</v>
      </c>
      <c r="P41" s="190"/>
      <c r="Q41" s="218"/>
      <c r="R41" s="218"/>
    </row>
    <row r="42" spans="1:18" ht="45" x14ac:dyDescent="0.25">
      <c r="A42" s="190"/>
      <c r="B42" s="101"/>
      <c r="C42" s="94" t="s">
        <v>72</v>
      </c>
      <c r="D42" s="94" t="s">
        <v>63</v>
      </c>
      <c r="E42" s="94" t="s">
        <v>192</v>
      </c>
      <c r="F42" s="193">
        <v>65</v>
      </c>
      <c r="G42" s="193">
        <v>65</v>
      </c>
      <c r="H42" s="196">
        <f t="shared" si="0"/>
        <v>0</v>
      </c>
      <c r="I42" s="196">
        <f t="shared" si="1"/>
        <v>0</v>
      </c>
      <c r="J42" s="191" t="s">
        <v>50</v>
      </c>
      <c r="K42" s="191" t="s">
        <v>187</v>
      </c>
      <c r="L42" s="193">
        <v>99</v>
      </c>
      <c r="M42" s="193">
        <v>99.2</v>
      </c>
      <c r="N42" s="193">
        <f t="shared" si="2"/>
        <v>0.20000000000000284</v>
      </c>
      <c r="O42" s="197">
        <f t="shared" si="3"/>
        <v>100.20202020202021</v>
      </c>
      <c r="P42" s="190"/>
      <c r="Q42" s="218"/>
      <c r="R42" s="218"/>
    </row>
    <row r="43" spans="1:18" ht="45" x14ac:dyDescent="0.25">
      <c r="A43" s="190">
        <v>11</v>
      </c>
      <c r="B43" s="101" t="s">
        <v>81</v>
      </c>
      <c r="C43" s="94" t="s">
        <v>82</v>
      </c>
      <c r="D43" s="94" t="s">
        <v>49</v>
      </c>
      <c r="E43" s="94" t="s">
        <v>192</v>
      </c>
      <c r="F43" s="193">
        <v>2</v>
      </c>
      <c r="G43" s="193">
        <v>2</v>
      </c>
      <c r="H43" s="196">
        <f t="shared" si="0"/>
        <v>0</v>
      </c>
      <c r="I43" s="196">
        <f t="shared" si="1"/>
        <v>0</v>
      </c>
      <c r="J43" s="191" t="s">
        <v>50</v>
      </c>
      <c r="K43" s="191" t="s">
        <v>187</v>
      </c>
      <c r="L43" s="193">
        <v>99</v>
      </c>
      <c r="M43" s="193">
        <v>99</v>
      </c>
      <c r="N43" s="193">
        <f t="shared" si="2"/>
        <v>0</v>
      </c>
      <c r="O43" s="197">
        <f t="shared" si="3"/>
        <v>100</v>
      </c>
      <c r="P43" s="190"/>
      <c r="Q43" s="218">
        <v>3175345.17</v>
      </c>
      <c r="R43" s="218">
        <v>3175345.17</v>
      </c>
    </row>
    <row r="44" spans="1:18" ht="45" x14ac:dyDescent="0.25">
      <c r="A44" s="190"/>
      <c r="B44" s="101"/>
      <c r="C44" s="94" t="s">
        <v>80</v>
      </c>
      <c r="D44" s="94" t="s">
        <v>52</v>
      </c>
      <c r="E44" s="94" t="s">
        <v>192</v>
      </c>
      <c r="F44" s="193">
        <v>29</v>
      </c>
      <c r="G44" s="193">
        <v>29</v>
      </c>
      <c r="H44" s="196">
        <f t="shared" si="0"/>
        <v>0</v>
      </c>
      <c r="I44" s="196">
        <f t="shared" si="1"/>
        <v>0</v>
      </c>
      <c r="J44" s="191" t="s">
        <v>50</v>
      </c>
      <c r="K44" s="191" t="s">
        <v>187</v>
      </c>
      <c r="L44" s="193">
        <v>99</v>
      </c>
      <c r="M44" s="193">
        <v>99</v>
      </c>
      <c r="N44" s="193">
        <f t="shared" si="2"/>
        <v>0</v>
      </c>
      <c r="O44" s="197">
        <f t="shared" si="3"/>
        <v>100</v>
      </c>
      <c r="P44" s="190"/>
      <c r="Q44" s="218"/>
      <c r="R44" s="218"/>
    </row>
    <row r="45" spans="1:18" ht="45" x14ac:dyDescent="0.25">
      <c r="A45" s="190"/>
      <c r="B45" s="101"/>
      <c r="C45" s="94" t="s">
        <v>53</v>
      </c>
      <c r="D45" s="94" t="s">
        <v>83</v>
      </c>
      <c r="E45" s="94" t="s">
        <v>192</v>
      </c>
      <c r="F45" s="193">
        <v>1</v>
      </c>
      <c r="G45" s="193">
        <v>1</v>
      </c>
      <c r="H45" s="196">
        <f t="shared" si="0"/>
        <v>0</v>
      </c>
      <c r="I45" s="196"/>
      <c r="J45" s="191" t="s">
        <v>50</v>
      </c>
      <c r="K45" s="191" t="s">
        <v>187</v>
      </c>
      <c r="L45" s="193">
        <v>99</v>
      </c>
      <c r="M45" s="193">
        <v>99</v>
      </c>
      <c r="N45" s="193">
        <f t="shared" si="2"/>
        <v>0</v>
      </c>
      <c r="O45" s="197">
        <f t="shared" si="3"/>
        <v>100</v>
      </c>
      <c r="P45" s="190"/>
      <c r="Q45" s="218"/>
      <c r="R45" s="218"/>
    </row>
    <row r="46" spans="1:18" ht="45" x14ac:dyDescent="0.25">
      <c r="A46" s="190"/>
      <c r="B46" s="101"/>
      <c r="C46" s="94" t="s">
        <v>54</v>
      </c>
      <c r="D46" s="94" t="s">
        <v>55</v>
      </c>
      <c r="E46" s="94" t="s">
        <v>192</v>
      </c>
      <c r="F46" s="193">
        <v>30</v>
      </c>
      <c r="G46" s="193">
        <v>30</v>
      </c>
      <c r="H46" s="196">
        <f t="shared" si="0"/>
        <v>0</v>
      </c>
      <c r="I46" s="196">
        <f t="shared" ref="I46:I56" si="4">H46*100/F46</f>
        <v>0</v>
      </c>
      <c r="J46" s="191" t="s">
        <v>50</v>
      </c>
      <c r="K46" s="191" t="s">
        <v>187</v>
      </c>
      <c r="L46" s="193">
        <v>99</v>
      </c>
      <c r="M46" s="193">
        <v>99</v>
      </c>
      <c r="N46" s="193">
        <f t="shared" si="2"/>
        <v>0</v>
      </c>
      <c r="O46" s="197">
        <f t="shared" si="3"/>
        <v>100</v>
      </c>
      <c r="P46" s="190"/>
      <c r="Q46" s="218"/>
      <c r="R46" s="218"/>
    </row>
    <row r="47" spans="1:18" ht="45" x14ac:dyDescent="0.25">
      <c r="A47" s="190">
        <v>12</v>
      </c>
      <c r="B47" s="101" t="s">
        <v>84</v>
      </c>
      <c r="C47" s="94" t="s">
        <v>82</v>
      </c>
      <c r="D47" s="94" t="s">
        <v>49</v>
      </c>
      <c r="E47" s="94" t="s">
        <v>192</v>
      </c>
      <c r="F47" s="193">
        <v>12</v>
      </c>
      <c r="G47" s="193">
        <v>12</v>
      </c>
      <c r="H47" s="196">
        <f t="shared" si="0"/>
        <v>0</v>
      </c>
      <c r="I47" s="196">
        <f t="shared" si="4"/>
        <v>0</v>
      </c>
      <c r="J47" s="191" t="s">
        <v>50</v>
      </c>
      <c r="K47" s="191" t="s">
        <v>187</v>
      </c>
      <c r="L47" s="193">
        <v>98</v>
      </c>
      <c r="M47" s="193">
        <v>98</v>
      </c>
      <c r="N47" s="193">
        <f t="shared" si="2"/>
        <v>0</v>
      </c>
      <c r="O47" s="197">
        <f t="shared" si="3"/>
        <v>100</v>
      </c>
      <c r="P47" s="190"/>
      <c r="Q47" s="218">
        <v>4355089.32</v>
      </c>
      <c r="R47" s="218">
        <v>4355089.32</v>
      </c>
    </row>
    <row r="48" spans="1:18" ht="45" x14ac:dyDescent="0.25">
      <c r="A48" s="190"/>
      <c r="B48" s="101"/>
      <c r="C48" s="94" t="s">
        <v>75</v>
      </c>
      <c r="D48" s="94" t="s">
        <v>52</v>
      </c>
      <c r="E48" s="94" t="s">
        <v>192</v>
      </c>
      <c r="F48" s="193">
        <v>33</v>
      </c>
      <c r="G48" s="193">
        <v>33</v>
      </c>
      <c r="H48" s="196">
        <f t="shared" si="0"/>
        <v>0</v>
      </c>
      <c r="I48" s="196">
        <f t="shared" si="4"/>
        <v>0</v>
      </c>
      <c r="J48" s="191" t="s">
        <v>50</v>
      </c>
      <c r="K48" s="191" t="s">
        <v>187</v>
      </c>
      <c r="L48" s="193">
        <v>98</v>
      </c>
      <c r="M48" s="193">
        <v>98</v>
      </c>
      <c r="N48" s="193">
        <f t="shared" si="2"/>
        <v>0</v>
      </c>
      <c r="O48" s="197">
        <f t="shared" si="3"/>
        <v>100</v>
      </c>
      <c r="P48" s="190"/>
      <c r="Q48" s="218"/>
      <c r="R48" s="218"/>
    </row>
    <row r="49" spans="1:18" ht="45" x14ac:dyDescent="0.25">
      <c r="A49" s="190"/>
      <c r="B49" s="101"/>
      <c r="C49" s="94" t="s">
        <v>72</v>
      </c>
      <c r="D49" s="94" t="s">
        <v>61</v>
      </c>
      <c r="E49" s="94" t="s">
        <v>192</v>
      </c>
      <c r="F49" s="193">
        <v>2</v>
      </c>
      <c r="G49" s="193">
        <v>2</v>
      </c>
      <c r="H49" s="196">
        <f t="shared" si="0"/>
        <v>0</v>
      </c>
      <c r="I49" s="196">
        <f t="shared" si="4"/>
        <v>0</v>
      </c>
      <c r="J49" s="191" t="s">
        <v>50</v>
      </c>
      <c r="K49" s="191" t="s">
        <v>187</v>
      </c>
      <c r="L49" s="193">
        <v>98</v>
      </c>
      <c r="M49" s="193">
        <v>98</v>
      </c>
      <c r="N49" s="193">
        <f t="shared" si="2"/>
        <v>0</v>
      </c>
      <c r="O49" s="197">
        <f t="shared" si="3"/>
        <v>100</v>
      </c>
      <c r="P49" s="190"/>
      <c r="Q49" s="218"/>
      <c r="R49" s="218"/>
    </row>
    <row r="50" spans="1:18" ht="45" x14ac:dyDescent="0.25">
      <c r="A50" s="190"/>
      <c r="B50" s="101"/>
      <c r="C50" s="94" t="s">
        <v>60</v>
      </c>
      <c r="D50" s="94" t="s">
        <v>55</v>
      </c>
      <c r="E50" s="94" t="s">
        <v>192</v>
      </c>
      <c r="F50" s="193">
        <v>43</v>
      </c>
      <c r="G50" s="193">
        <v>43</v>
      </c>
      <c r="H50" s="196">
        <f t="shared" si="0"/>
        <v>0</v>
      </c>
      <c r="I50" s="196">
        <f t="shared" si="4"/>
        <v>0</v>
      </c>
      <c r="J50" s="191" t="s">
        <v>50</v>
      </c>
      <c r="K50" s="191" t="s">
        <v>187</v>
      </c>
      <c r="L50" s="193">
        <v>98</v>
      </c>
      <c r="M50" s="193">
        <v>98</v>
      </c>
      <c r="N50" s="193">
        <f t="shared" si="2"/>
        <v>0</v>
      </c>
      <c r="O50" s="197">
        <f t="shared" si="3"/>
        <v>100</v>
      </c>
      <c r="P50" s="190"/>
      <c r="Q50" s="218"/>
      <c r="R50" s="218"/>
    </row>
    <row r="51" spans="1:18" ht="45" x14ac:dyDescent="0.25">
      <c r="A51" s="190">
        <v>13</v>
      </c>
      <c r="B51" s="101" t="s">
        <v>85</v>
      </c>
      <c r="C51" s="94" t="s">
        <v>82</v>
      </c>
      <c r="D51" s="94" t="s">
        <v>49</v>
      </c>
      <c r="E51" s="94" t="s">
        <v>192</v>
      </c>
      <c r="F51" s="193">
        <v>16</v>
      </c>
      <c r="G51" s="193">
        <v>16</v>
      </c>
      <c r="H51" s="196">
        <f t="shared" si="0"/>
        <v>0</v>
      </c>
      <c r="I51" s="196">
        <f t="shared" si="4"/>
        <v>0</v>
      </c>
      <c r="J51" s="191" t="s">
        <v>50</v>
      </c>
      <c r="K51" s="191" t="s">
        <v>187</v>
      </c>
      <c r="L51" s="193">
        <v>98</v>
      </c>
      <c r="M51" s="193">
        <v>98</v>
      </c>
      <c r="N51" s="193">
        <f t="shared" si="2"/>
        <v>0</v>
      </c>
      <c r="O51" s="197">
        <f t="shared" si="3"/>
        <v>100</v>
      </c>
      <c r="P51" s="190"/>
      <c r="Q51" s="218">
        <v>5792168.5300000003</v>
      </c>
      <c r="R51" s="218">
        <v>5792168.5300000003</v>
      </c>
    </row>
    <row r="52" spans="1:18" ht="45" x14ac:dyDescent="0.25">
      <c r="A52" s="190"/>
      <c r="B52" s="101"/>
      <c r="C52" s="94" t="s">
        <v>75</v>
      </c>
      <c r="D52" s="94" t="s">
        <v>52</v>
      </c>
      <c r="E52" s="94" t="s">
        <v>192</v>
      </c>
      <c r="F52" s="193">
        <v>55</v>
      </c>
      <c r="G52" s="193">
        <v>55</v>
      </c>
      <c r="H52" s="196">
        <f t="shared" si="0"/>
        <v>0</v>
      </c>
      <c r="I52" s="196">
        <f t="shared" si="4"/>
        <v>0</v>
      </c>
      <c r="J52" s="191" t="s">
        <v>50</v>
      </c>
      <c r="K52" s="191" t="s">
        <v>187</v>
      </c>
      <c r="L52" s="193">
        <v>98</v>
      </c>
      <c r="M52" s="193">
        <v>98</v>
      </c>
      <c r="N52" s="193">
        <f t="shared" si="2"/>
        <v>0</v>
      </c>
      <c r="O52" s="197">
        <f t="shared" si="3"/>
        <v>100</v>
      </c>
      <c r="P52" s="190"/>
      <c r="Q52" s="218"/>
      <c r="R52" s="218"/>
    </row>
    <row r="53" spans="1:18" ht="45" x14ac:dyDescent="0.25">
      <c r="A53" s="190"/>
      <c r="B53" s="101"/>
      <c r="C53" s="94" t="s">
        <v>72</v>
      </c>
      <c r="D53" s="94" t="s">
        <v>86</v>
      </c>
      <c r="E53" s="94" t="s">
        <v>192</v>
      </c>
      <c r="F53" s="193">
        <v>1</v>
      </c>
      <c r="G53" s="193">
        <v>1</v>
      </c>
      <c r="H53" s="196">
        <f t="shared" si="0"/>
        <v>0</v>
      </c>
      <c r="I53" s="196">
        <f t="shared" si="4"/>
        <v>0</v>
      </c>
      <c r="J53" s="191" t="s">
        <v>50</v>
      </c>
      <c r="K53" s="191" t="s">
        <v>187</v>
      </c>
      <c r="L53" s="193">
        <v>98</v>
      </c>
      <c r="M53" s="193">
        <v>98</v>
      </c>
      <c r="N53" s="193">
        <f t="shared" si="2"/>
        <v>0</v>
      </c>
      <c r="O53" s="197">
        <f t="shared" si="3"/>
        <v>100</v>
      </c>
      <c r="P53" s="190"/>
      <c r="Q53" s="218"/>
      <c r="R53" s="218"/>
    </row>
    <row r="54" spans="1:18" ht="45" x14ac:dyDescent="0.25">
      <c r="A54" s="190"/>
      <c r="B54" s="101"/>
      <c r="C54" s="94" t="s">
        <v>60</v>
      </c>
      <c r="D54" s="94" t="s">
        <v>87</v>
      </c>
      <c r="E54" s="94" t="s">
        <v>192</v>
      </c>
      <c r="F54" s="193">
        <v>70</v>
      </c>
      <c r="G54" s="193">
        <v>70</v>
      </c>
      <c r="H54" s="196">
        <f t="shared" si="0"/>
        <v>0</v>
      </c>
      <c r="I54" s="196">
        <f t="shared" si="4"/>
        <v>0</v>
      </c>
      <c r="J54" s="191" t="s">
        <v>50</v>
      </c>
      <c r="K54" s="191" t="s">
        <v>187</v>
      </c>
      <c r="L54" s="193">
        <v>98</v>
      </c>
      <c r="M54" s="193">
        <v>100</v>
      </c>
      <c r="N54" s="193">
        <f t="shared" si="2"/>
        <v>2</v>
      </c>
      <c r="O54" s="197">
        <f t="shared" si="3"/>
        <v>102.04081632653062</v>
      </c>
      <c r="P54" s="190"/>
      <c r="Q54" s="218"/>
      <c r="R54" s="218"/>
    </row>
    <row r="55" spans="1:18" ht="45" x14ac:dyDescent="0.25">
      <c r="A55" s="190">
        <v>14</v>
      </c>
      <c r="B55" s="101" t="s">
        <v>88</v>
      </c>
      <c r="C55" s="94" t="s">
        <v>82</v>
      </c>
      <c r="D55" s="94" t="s">
        <v>49</v>
      </c>
      <c r="E55" s="94" t="s">
        <v>192</v>
      </c>
      <c r="F55" s="193">
        <v>4</v>
      </c>
      <c r="G55" s="193">
        <v>4</v>
      </c>
      <c r="H55" s="196">
        <f t="shared" si="0"/>
        <v>0</v>
      </c>
      <c r="I55" s="196">
        <f t="shared" si="4"/>
        <v>0</v>
      </c>
      <c r="J55" s="191" t="s">
        <v>50</v>
      </c>
      <c r="K55" s="191" t="s">
        <v>187</v>
      </c>
      <c r="L55" s="193">
        <v>99</v>
      </c>
      <c r="M55" s="193">
        <v>99</v>
      </c>
      <c r="N55" s="193">
        <f t="shared" si="2"/>
        <v>0</v>
      </c>
      <c r="O55" s="197">
        <f t="shared" si="3"/>
        <v>100</v>
      </c>
      <c r="P55" s="190"/>
      <c r="Q55" s="218">
        <v>2846100.75</v>
      </c>
      <c r="R55" s="218">
        <v>2846100.75</v>
      </c>
    </row>
    <row r="56" spans="1:18" ht="45" x14ac:dyDescent="0.25">
      <c r="A56" s="190"/>
      <c r="B56" s="101"/>
      <c r="C56" s="94" t="s">
        <v>75</v>
      </c>
      <c r="D56" s="94" t="s">
        <v>52</v>
      </c>
      <c r="E56" s="94" t="s">
        <v>192</v>
      </c>
      <c r="F56" s="193">
        <v>23</v>
      </c>
      <c r="G56" s="193">
        <v>23</v>
      </c>
      <c r="H56" s="196">
        <f t="shared" si="0"/>
        <v>0</v>
      </c>
      <c r="I56" s="196">
        <f t="shared" si="4"/>
        <v>0</v>
      </c>
      <c r="J56" s="191" t="s">
        <v>50</v>
      </c>
      <c r="K56" s="191" t="s">
        <v>187</v>
      </c>
      <c r="L56" s="193">
        <v>99</v>
      </c>
      <c r="M56" s="193">
        <v>99</v>
      </c>
      <c r="N56" s="193">
        <f t="shared" si="2"/>
        <v>0</v>
      </c>
      <c r="O56" s="197">
        <f t="shared" si="3"/>
        <v>100</v>
      </c>
      <c r="P56" s="190"/>
      <c r="Q56" s="218"/>
      <c r="R56" s="218"/>
    </row>
    <row r="57" spans="1:18" ht="45" x14ac:dyDescent="0.25">
      <c r="A57" s="190"/>
      <c r="B57" s="101"/>
      <c r="C57" s="94" t="s">
        <v>72</v>
      </c>
      <c r="D57" s="94" t="s">
        <v>61</v>
      </c>
      <c r="E57" s="94" t="s">
        <v>192</v>
      </c>
      <c r="F57" s="193">
        <v>1</v>
      </c>
      <c r="G57" s="193">
        <v>1</v>
      </c>
      <c r="H57" s="196">
        <v>0</v>
      </c>
      <c r="I57" s="196">
        <v>0</v>
      </c>
      <c r="J57" s="191" t="s">
        <v>50</v>
      </c>
      <c r="K57" s="191" t="s">
        <v>187</v>
      </c>
      <c r="L57" s="193">
        <v>99</v>
      </c>
      <c r="M57" s="193">
        <v>99</v>
      </c>
      <c r="N57" s="193">
        <f t="shared" si="2"/>
        <v>0</v>
      </c>
      <c r="O57" s="197">
        <f t="shared" si="3"/>
        <v>100</v>
      </c>
      <c r="P57" s="190"/>
      <c r="Q57" s="218"/>
      <c r="R57" s="218"/>
    </row>
    <row r="58" spans="1:18" ht="45" x14ac:dyDescent="0.25">
      <c r="A58" s="190"/>
      <c r="B58" s="101"/>
      <c r="C58" s="94" t="s">
        <v>60</v>
      </c>
      <c r="D58" s="94" t="s">
        <v>55</v>
      </c>
      <c r="E58" s="94" t="s">
        <v>192</v>
      </c>
      <c r="F58" s="193">
        <v>26</v>
      </c>
      <c r="G58" s="193">
        <v>26</v>
      </c>
      <c r="H58" s="196">
        <f>G58-F58</f>
        <v>0</v>
      </c>
      <c r="I58" s="196">
        <f t="shared" ref="I58:I83" si="5">H58*100/F58</f>
        <v>0</v>
      </c>
      <c r="J58" s="191" t="s">
        <v>50</v>
      </c>
      <c r="K58" s="191" t="s">
        <v>187</v>
      </c>
      <c r="L58" s="193">
        <v>99</v>
      </c>
      <c r="M58" s="193">
        <v>99</v>
      </c>
      <c r="N58" s="193">
        <f t="shared" si="2"/>
        <v>0</v>
      </c>
      <c r="O58" s="197">
        <f t="shared" si="3"/>
        <v>100</v>
      </c>
      <c r="P58" s="190"/>
      <c r="Q58" s="218"/>
      <c r="R58" s="218"/>
    </row>
    <row r="59" spans="1:18" ht="45" x14ac:dyDescent="0.25">
      <c r="A59" s="190">
        <v>15</v>
      </c>
      <c r="B59" s="101" t="s">
        <v>89</v>
      </c>
      <c r="C59" s="94" t="s">
        <v>90</v>
      </c>
      <c r="D59" s="94" t="s">
        <v>49</v>
      </c>
      <c r="E59" s="94" t="s">
        <v>192</v>
      </c>
      <c r="F59" s="193">
        <v>17</v>
      </c>
      <c r="G59" s="193">
        <v>17</v>
      </c>
      <c r="H59" s="196">
        <f>G59-F59</f>
        <v>0</v>
      </c>
      <c r="I59" s="196">
        <f t="shared" si="5"/>
        <v>0</v>
      </c>
      <c r="J59" s="191" t="s">
        <v>50</v>
      </c>
      <c r="K59" s="191" t="s">
        <v>187</v>
      </c>
      <c r="L59" s="193">
        <v>99</v>
      </c>
      <c r="M59" s="193">
        <v>99</v>
      </c>
      <c r="N59" s="193">
        <f t="shared" si="2"/>
        <v>0</v>
      </c>
      <c r="O59" s="197">
        <f t="shared" si="3"/>
        <v>100</v>
      </c>
      <c r="P59" s="190"/>
      <c r="Q59" s="218">
        <v>6722473.0499999998</v>
      </c>
      <c r="R59" s="218">
        <v>6722473.0499999998</v>
      </c>
    </row>
    <row r="60" spans="1:18" ht="45" x14ac:dyDescent="0.25">
      <c r="A60" s="190"/>
      <c r="B60" s="101"/>
      <c r="C60" s="94" t="s">
        <v>80</v>
      </c>
      <c r="D60" s="94" t="s">
        <v>52</v>
      </c>
      <c r="E60" s="94" t="s">
        <v>192</v>
      </c>
      <c r="F60" s="193">
        <v>59</v>
      </c>
      <c r="G60" s="193">
        <v>59</v>
      </c>
      <c r="H60" s="196">
        <v>0</v>
      </c>
      <c r="I60" s="196">
        <f t="shared" si="5"/>
        <v>0</v>
      </c>
      <c r="J60" s="191" t="s">
        <v>50</v>
      </c>
      <c r="K60" s="191" t="s">
        <v>187</v>
      </c>
      <c r="L60" s="193">
        <v>99</v>
      </c>
      <c r="M60" s="193">
        <v>99</v>
      </c>
      <c r="N60" s="193">
        <f t="shared" si="2"/>
        <v>0</v>
      </c>
      <c r="O60" s="197">
        <f t="shared" si="3"/>
        <v>100</v>
      </c>
      <c r="P60" s="190"/>
      <c r="Q60" s="218"/>
      <c r="R60" s="218"/>
    </row>
    <row r="61" spans="1:18" ht="45" x14ac:dyDescent="0.25">
      <c r="A61" s="190"/>
      <c r="B61" s="101"/>
      <c r="C61" s="94" t="s">
        <v>72</v>
      </c>
      <c r="D61" s="94" t="s">
        <v>61</v>
      </c>
      <c r="E61" s="94" t="s">
        <v>192</v>
      </c>
      <c r="F61" s="193">
        <v>3</v>
      </c>
      <c r="G61" s="193">
        <v>3</v>
      </c>
      <c r="H61" s="196">
        <f t="shared" ref="H61:H84" si="6">G61-F61</f>
        <v>0</v>
      </c>
      <c r="I61" s="196">
        <f t="shared" si="5"/>
        <v>0</v>
      </c>
      <c r="J61" s="191" t="s">
        <v>50</v>
      </c>
      <c r="K61" s="191" t="s">
        <v>187</v>
      </c>
      <c r="L61" s="193">
        <v>99</v>
      </c>
      <c r="M61" s="193">
        <v>99</v>
      </c>
      <c r="N61" s="193">
        <f t="shared" si="2"/>
        <v>0</v>
      </c>
      <c r="O61" s="197">
        <f t="shared" si="3"/>
        <v>100</v>
      </c>
      <c r="P61" s="190"/>
      <c r="Q61" s="218"/>
      <c r="R61" s="218"/>
    </row>
    <row r="62" spans="1:18" ht="45" x14ac:dyDescent="0.25">
      <c r="A62" s="190"/>
      <c r="B62" s="101"/>
      <c r="C62" s="94" t="s">
        <v>60</v>
      </c>
      <c r="D62" s="94" t="s">
        <v>55</v>
      </c>
      <c r="E62" s="94" t="s">
        <v>192</v>
      </c>
      <c r="F62" s="193">
        <v>73</v>
      </c>
      <c r="G62" s="193">
        <v>73</v>
      </c>
      <c r="H62" s="196">
        <f t="shared" si="6"/>
        <v>0</v>
      </c>
      <c r="I62" s="196">
        <f t="shared" si="5"/>
        <v>0</v>
      </c>
      <c r="J62" s="191" t="s">
        <v>50</v>
      </c>
      <c r="K62" s="191" t="s">
        <v>187</v>
      </c>
      <c r="L62" s="193">
        <v>99</v>
      </c>
      <c r="M62" s="193">
        <v>99</v>
      </c>
      <c r="N62" s="193">
        <f t="shared" si="2"/>
        <v>0</v>
      </c>
      <c r="O62" s="197">
        <f t="shared" si="3"/>
        <v>100</v>
      </c>
      <c r="P62" s="190"/>
      <c r="Q62" s="218"/>
      <c r="R62" s="218"/>
    </row>
    <row r="63" spans="1:18" ht="45" x14ac:dyDescent="0.25">
      <c r="A63" s="190">
        <v>16</v>
      </c>
      <c r="B63" s="101" t="s">
        <v>91</v>
      </c>
      <c r="C63" s="94" t="s">
        <v>82</v>
      </c>
      <c r="D63" s="94" t="s">
        <v>49</v>
      </c>
      <c r="E63" s="94" t="s">
        <v>192</v>
      </c>
      <c r="F63" s="193">
        <v>8</v>
      </c>
      <c r="G63" s="193">
        <v>8</v>
      </c>
      <c r="H63" s="196">
        <f t="shared" si="6"/>
        <v>0</v>
      </c>
      <c r="I63" s="196">
        <f t="shared" si="5"/>
        <v>0</v>
      </c>
      <c r="J63" s="191" t="s">
        <v>50</v>
      </c>
      <c r="K63" s="191" t="s">
        <v>187</v>
      </c>
      <c r="L63" s="193">
        <v>98</v>
      </c>
      <c r="M63" s="193">
        <v>98</v>
      </c>
      <c r="N63" s="193">
        <f t="shared" si="2"/>
        <v>0</v>
      </c>
      <c r="O63" s="197">
        <f t="shared" si="3"/>
        <v>100</v>
      </c>
      <c r="P63" s="190"/>
      <c r="Q63" s="218">
        <v>5058001.0999999996</v>
      </c>
      <c r="R63" s="218">
        <v>5058001.0999999996</v>
      </c>
    </row>
    <row r="64" spans="1:18" ht="45" x14ac:dyDescent="0.25">
      <c r="A64" s="190"/>
      <c r="B64" s="101"/>
      <c r="C64" s="94" t="s">
        <v>75</v>
      </c>
      <c r="D64" s="94" t="s">
        <v>52</v>
      </c>
      <c r="E64" s="94" t="s">
        <v>192</v>
      </c>
      <c r="F64" s="193">
        <v>24</v>
      </c>
      <c r="G64" s="193">
        <v>24</v>
      </c>
      <c r="H64" s="196">
        <f t="shared" si="6"/>
        <v>0</v>
      </c>
      <c r="I64" s="196">
        <f t="shared" si="5"/>
        <v>0</v>
      </c>
      <c r="J64" s="191" t="s">
        <v>50</v>
      </c>
      <c r="K64" s="191" t="s">
        <v>187</v>
      </c>
      <c r="L64" s="193">
        <v>98</v>
      </c>
      <c r="M64" s="193">
        <v>98</v>
      </c>
      <c r="N64" s="193">
        <f t="shared" si="2"/>
        <v>0</v>
      </c>
      <c r="O64" s="197">
        <f t="shared" si="3"/>
        <v>100</v>
      </c>
      <c r="P64" s="190"/>
      <c r="Q64" s="218"/>
      <c r="R64" s="218"/>
    </row>
    <row r="65" spans="1:18" ht="45" x14ac:dyDescent="0.25">
      <c r="A65" s="190"/>
      <c r="B65" s="101"/>
      <c r="C65" s="94" t="s">
        <v>72</v>
      </c>
      <c r="D65" s="94" t="s">
        <v>61</v>
      </c>
      <c r="E65" s="94" t="s">
        <v>192</v>
      </c>
      <c r="F65" s="193">
        <v>2</v>
      </c>
      <c r="G65" s="193">
        <v>2</v>
      </c>
      <c r="H65" s="196">
        <f t="shared" si="6"/>
        <v>0</v>
      </c>
      <c r="I65" s="196">
        <f t="shared" si="5"/>
        <v>0</v>
      </c>
      <c r="J65" s="191" t="s">
        <v>50</v>
      </c>
      <c r="K65" s="191" t="s">
        <v>187</v>
      </c>
      <c r="L65" s="193">
        <v>98</v>
      </c>
      <c r="M65" s="193">
        <v>98</v>
      </c>
      <c r="N65" s="193">
        <f t="shared" si="2"/>
        <v>0</v>
      </c>
      <c r="O65" s="197">
        <f t="shared" si="3"/>
        <v>100</v>
      </c>
      <c r="P65" s="190"/>
      <c r="Q65" s="218"/>
      <c r="R65" s="218"/>
    </row>
    <row r="66" spans="1:18" ht="45" x14ac:dyDescent="0.25">
      <c r="A66" s="190"/>
      <c r="B66" s="101"/>
      <c r="C66" s="94" t="s">
        <v>60</v>
      </c>
      <c r="D66" s="94" t="s">
        <v>55</v>
      </c>
      <c r="E66" s="94" t="s">
        <v>192</v>
      </c>
      <c r="F66" s="193">
        <v>30</v>
      </c>
      <c r="G66" s="193">
        <v>30</v>
      </c>
      <c r="H66" s="196">
        <f t="shared" si="6"/>
        <v>0</v>
      </c>
      <c r="I66" s="196">
        <f t="shared" si="5"/>
        <v>0</v>
      </c>
      <c r="J66" s="191" t="s">
        <v>50</v>
      </c>
      <c r="K66" s="191" t="s">
        <v>187</v>
      </c>
      <c r="L66" s="193">
        <v>98</v>
      </c>
      <c r="M66" s="193">
        <v>98</v>
      </c>
      <c r="N66" s="193">
        <f t="shared" si="2"/>
        <v>0</v>
      </c>
      <c r="O66" s="197">
        <f t="shared" si="3"/>
        <v>100</v>
      </c>
      <c r="P66" s="190"/>
      <c r="Q66" s="218"/>
      <c r="R66" s="218"/>
    </row>
    <row r="67" spans="1:18" ht="45" x14ac:dyDescent="0.25">
      <c r="A67" s="190">
        <v>17</v>
      </c>
      <c r="B67" s="101" t="s">
        <v>92</v>
      </c>
      <c r="C67" s="94" t="s">
        <v>93</v>
      </c>
      <c r="D67" s="94" t="s">
        <v>49</v>
      </c>
      <c r="E67" s="94" t="s">
        <v>192</v>
      </c>
      <c r="F67" s="193">
        <v>6</v>
      </c>
      <c r="G67" s="193">
        <v>6</v>
      </c>
      <c r="H67" s="196">
        <f t="shared" si="6"/>
        <v>0</v>
      </c>
      <c r="I67" s="196">
        <f t="shared" si="5"/>
        <v>0</v>
      </c>
      <c r="J67" s="191" t="s">
        <v>50</v>
      </c>
      <c r="K67" s="191" t="s">
        <v>187</v>
      </c>
      <c r="L67" s="193">
        <v>99</v>
      </c>
      <c r="M67" s="193">
        <v>99</v>
      </c>
      <c r="N67" s="193">
        <f t="shared" si="2"/>
        <v>0</v>
      </c>
      <c r="O67" s="197">
        <f t="shared" si="3"/>
        <v>100</v>
      </c>
      <c r="P67" s="190"/>
      <c r="Q67" s="218">
        <v>4390422.87</v>
      </c>
      <c r="R67" s="218">
        <v>4390422.87</v>
      </c>
    </row>
    <row r="68" spans="1:18" ht="45" x14ac:dyDescent="0.25">
      <c r="A68" s="190"/>
      <c r="B68" s="101"/>
      <c r="C68" s="94" t="s">
        <v>80</v>
      </c>
      <c r="D68" s="94" t="s">
        <v>52</v>
      </c>
      <c r="E68" s="94" t="s">
        <v>192</v>
      </c>
      <c r="F68" s="193">
        <v>35</v>
      </c>
      <c r="G68" s="193">
        <v>35</v>
      </c>
      <c r="H68" s="196">
        <f t="shared" si="6"/>
        <v>0</v>
      </c>
      <c r="I68" s="196">
        <f t="shared" si="5"/>
        <v>0</v>
      </c>
      <c r="J68" s="191" t="s">
        <v>50</v>
      </c>
      <c r="K68" s="191" t="s">
        <v>187</v>
      </c>
      <c r="L68" s="193">
        <v>99</v>
      </c>
      <c r="M68" s="193">
        <v>99</v>
      </c>
      <c r="N68" s="193">
        <f t="shared" si="2"/>
        <v>0</v>
      </c>
      <c r="O68" s="197">
        <f t="shared" si="3"/>
        <v>100</v>
      </c>
      <c r="P68" s="190"/>
      <c r="Q68" s="218"/>
      <c r="R68" s="218"/>
    </row>
    <row r="69" spans="1:18" ht="45" x14ac:dyDescent="0.25">
      <c r="A69" s="190"/>
      <c r="B69" s="101"/>
      <c r="C69" s="94" t="s">
        <v>72</v>
      </c>
      <c r="D69" s="94" t="s">
        <v>94</v>
      </c>
      <c r="E69" s="94" t="s">
        <v>192</v>
      </c>
      <c r="F69" s="193">
        <v>3</v>
      </c>
      <c r="G69" s="193">
        <v>3</v>
      </c>
      <c r="H69" s="196">
        <f t="shared" si="6"/>
        <v>0</v>
      </c>
      <c r="I69" s="196">
        <f t="shared" si="5"/>
        <v>0</v>
      </c>
      <c r="J69" s="191" t="s">
        <v>50</v>
      </c>
      <c r="K69" s="191" t="s">
        <v>187</v>
      </c>
      <c r="L69" s="193">
        <v>99</v>
      </c>
      <c r="M69" s="193">
        <v>99</v>
      </c>
      <c r="N69" s="193">
        <f t="shared" si="2"/>
        <v>0</v>
      </c>
      <c r="O69" s="197">
        <f t="shared" si="3"/>
        <v>100</v>
      </c>
      <c r="P69" s="190"/>
      <c r="Q69" s="218"/>
      <c r="R69" s="218"/>
    </row>
    <row r="70" spans="1:18" ht="45" x14ac:dyDescent="0.25">
      <c r="A70" s="190"/>
      <c r="B70" s="101"/>
      <c r="C70" s="94" t="s">
        <v>60</v>
      </c>
      <c r="D70" s="94" t="s">
        <v>55</v>
      </c>
      <c r="E70" s="94" t="s">
        <v>192</v>
      </c>
      <c r="F70" s="193">
        <v>38</v>
      </c>
      <c r="G70" s="193">
        <v>38</v>
      </c>
      <c r="H70" s="196">
        <f t="shared" si="6"/>
        <v>0</v>
      </c>
      <c r="I70" s="196">
        <f t="shared" si="5"/>
        <v>0</v>
      </c>
      <c r="J70" s="191" t="s">
        <v>50</v>
      </c>
      <c r="K70" s="191" t="s">
        <v>187</v>
      </c>
      <c r="L70" s="193">
        <v>99</v>
      </c>
      <c r="M70" s="193">
        <v>99</v>
      </c>
      <c r="N70" s="193">
        <f t="shared" si="2"/>
        <v>0</v>
      </c>
      <c r="O70" s="197">
        <f t="shared" si="3"/>
        <v>100</v>
      </c>
      <c r="P70" s="190"/>
      <c r="Q70" s="218"/>
      <c r="R70" s="218"/>
    </row>
    <row r="71" spans="1:18" ht="45" x14ac:dyDescent="0.25">
      <c r="A71" s="190">
        <v>18</v>
      </c>
      <c r="B71" s="101" t="s">
        <v>95</v>
      </c>
      <c r="C71" s="94" t="s">
        <v>82</v>
      </c>
      <c r="D71" s="94" t="s">
        <v>49</v>
      </c>
      <c r="E71" s="94" t="s">
        <v>192</v>
      </c>
      <c r="F71" s="193">
        <v>23</v>
      </c>
      <c r="G71" s="193">
        <v>23</v>
      </c>
      <c r="H71" s="196">
        <f t="shared" si="6"/>
        <v>0</v>
      </c>
      <c r="I71" s="196">
        <f t="shared" si="5"/>
        <v>0</v>
      </c>
      <c r="J71" s="191" t="s">
        <v>50</v>
      </c>
      <c r="K71" s="191" t="s">
        <v>187</v>
      </c>
      <c r="L71" s="193">
        <v>99</v>
      </c>
      <c r="M71" s="193">
        <v>99</v>
      </c>
      <c r="N71" s="193">
        <f t="shared" si="2"/>
        <v>0</v>
      </c>
      <c r="O71" s="197">
        <f t="shared" si="3"/>
        <v>100</v>
      </c>
      <c r="P71" s="190"/>
      <c r="Q71" s="218">
        <v>10977107.710000001</v>
      </c>
      <c r="R71" s="218">
        <v>10977107.710000001</v>
      </c>
    </row>
    <row r="72" spans="1:18" ht="45" x14ac:dyDescent="0.25">
      <c r="A72" s="190"/>
      <c r="B72" s="101"/>
      <c r="C72" s="94" t="s">
        <v>75</v>
      </c>
      <c r="D72" s="94" t="s">
        <v>52</v>
      </c>
      <c r="E72" s="94" t="s">
        <v>192</v>
      </c>
      <c r="F72" s="193">
        <v>83</v>
      </c>
      <c r="G72" s="193">
        <v>83</v>
      </c>
      <c r="H72" s="196">
        <f t="shared" si="6"/>
        <v>0</v>
      </c>
      <c r="I72" s="196">
        <f t="shared" si="5"/>
        <v>0</v>
      </c>
      <c r="J72" s="191" t="s">
        <v>50</v>
      </c>
      <c r="K72" s="191" t="s">
        <v>187</v>
      </c>
      <c r="L72" s="193">
        <v>99</v>
      </c>
      <c r="M72" s="193">
        <v>99</v>
      </c>
      <c r="N72" s="193">
        <f t="shared" si="2"/>
        <v>0</v>
      </c>
      <c r="O72" s="197">
        <f t="shared" si="3"/>
        <v>100</v>
      </c>
      <c r="P72" s="190"/>
      <c r="Q72" s="218"/>
      <c r="R72" s="218"/>
    </row>
    <row r="73" spans="1:18" ht="36.75" customHeight="1" x14ac:dyDescent="0.25">
      <c r="A73" s="190"/>
      <c r="B73" s="101"/>
      <c r="C73" s="94" t="s">
        <v>96</v>
      </c>
      <c r="D73" s="94" t="s">
        <v>59</v>
      </c>
      <c r="E73" s="94" t="s">
        <v>192</v>
      </c>
      <c r="F73" s="193">
        <v>12</v>
      </c>
      <c r="G73" s="193">
        <v>12</v>
      </c>
      <c r="H73" s="196">
        <f t="shared" si="6"/>
        <v>0</v>
      </c>
      <c r="I73" s="196">
        <f t="shared" si="5"/>
        <v>0</v>
      </c>
      <c r="J73" s="191" t="s">
        <v>50</v>
      </c>
      <c r="K73" s="191" t="s">
        <v>187</v>
      </c>
      <c r="L73" s="193">
        <v>99</v>
      </c>
      <c r="M73" s="193">
        <v>99</v>
      </c>
      <c r="N73" s="193">
        <f t="shared" si="2"/>
        <v>0</v>
      </c>
      <c r="O73" s="197">
        <f t="shared" si="3"/>
        <v>100</v>
      </c>
      <c r="P73" s="190"/>
      <c r="Q73" s="218"/>
      <c r="R73" s="218"/>
    </row>
    <row r="74" spans="1:18" ht="45" x14ac:dyDescent="0.25">
      <c r="A74" s="190"/>
      <c r="B74" s="101"/>
      <c r="C74" s="94" t="s">
        <v>60</v>
      </c>
      <c r="D74" s="94" t="s">
        <v>61</v>
      </c>
      <c r="E74" s="94" t="s">
        <v>192</v>
      </c>
      <c r="F74" s="193">
        <v>2</v>
      </c>
      <c r="G74" s="193">
        <v>2</v>
      </c>
      <c r="H74" s="196">
        <f t="shared" si="6"/>
        <v>0</v>
      </c>
      <c r="I74" s="196">
        <f t="shared" si="5"/>
        <v>0</v>
      </c>
      <c r="J74" s="191" t="s">
        <v>50</v>
      </c>
      <c r="K74" s="191" t="s">
        <v>187</v>
      </c>
      <c r="L74" s="193">
        <v>99</v>
      </c>
      <c r="M74" s="193">
        <v>99</v>
      </c>
      <c r="N74" s="193">
        <f t="shared" si="2"/>
        <v>0</v>
      </c>
      <c r="O74" s="197">
        <f t="shared" si="3"/>
        <v>100</v>
      </c>
      <c r="P74" s="190"/>
      <c r="Q74" s="218"/>
      <c r="R74" s="218"/>
    </row>
    <row r="75" spans="1:18" ht="45" x14ac:dyDescent="0.25">
      <c r="A75" s="190"/>
      <c r="B75" s="101"/>
      <c r="C75" s="94" t="s">
        <v>97</v>
      </c>
      <c r="D75" s="94" t="s">
        <v>55</v>
      </c>
      <c r="E75" s="94" t="s">
        <v>192</v>
      </c>
      <c r="F75" s="193">
        <v>116</v>
      </c>
      <c r="G75" s="193">
        <v>116</v>
      </c>
      <c r="H75" s="196">
        <f t="shared" si="6"/>
        <v>0</v>
      </c>
      <c r="I75" s="196">
        <f t="shared" si="5"/>
        <v>0</v>
      </c>
      <c r="J75" s="191" t="s">
        <v>50</v>
      </c>
      <c r="K75" s="191" t="s">
        <v>187</v>
      </c>
      <c r="L75" s="193">
        <v>99</v>
      </c>
      <c r="M75" s="193">
        <v>99</v>
      </c>
      <c r="N75" s="193">
        <f t="shared" si="2"/>
        <v>0</v>
      </c>
      <c r="O75" s="197">
        <f t="shared" si="3"/>
        <v>100</v>
      </c>
      <c r="P75" s="190"/>
      <c r="Q75" s="218"/>
      <c r="R75" s="218"/>
    </row>
    <row r="76" spans="1:18" ht="45" x14ac:dyDescent="0.25">
      <c r="A76" s="190">
        <v>19</v>
      </c>
      <c r="B76" s="101" t="s">
        <v>98</v>
      </c>
      <c r="C76" s="94" t="s">
        <v>82</v>
      </c>
      <c r="D76" s="94" t="s">
        <v>49</v>
      </c>
      <c r="E76" s="94" t="s">
        <v>192</v>
      </c>
      <c r="F76" s="193">
        <v>9</v>
      </c>
      <c r="G76" s="193">
        <v>9</v>
      </c>
      <c r="H76" s="196">
        <f t="shared" si="6"/>
        <v>0</v>
      </c>
      <c r="I76" s="196">
        <f t="shared" si="5"/>
        <v>0</v>
      </c>
      <c r="J76" s="191" t="s">
        <v>50</v>
      </c>
      <c r="K76" s="191" t="s">
        <v>187</v>
      </c>
      <c r="L76" s="193">
        <v>98</v>
      </c>
      <c r="M76" s="193">
        <v>97.7</v>
      </c>
      <c r="N76" s="193">
        <f t="shared" si="2"/>
        <v>-0.29999999999999716</v>
      </c>
      <c r="O76" s="197">
        <f t="shared" si="3"/>
        <v>99.693877551020421</v>
      </c>
      <c r="P76" s="190"/>
      <c r="Q76" s="218">
        <v>5608066.9699999997</v>
      </c>
      <c r="R76" s="218">
        <v>5608066.9699999997</v>
      </c>
    </row>
    <row r="77" spans="1:18" ht="45" x14ac:dyDescent="0.25">
      <c r="A77" s="190"/>
      <c r="B77" s="101"/>
      <c r="C77" s="94" t="s">
        <v>80</v>
      </c>
      <c r="D77" s="94" t="s">
        <v>52</v>
      </c>
      <c r="E77" s="94" t="s">
        <v>192</v>
      </c>
      <c r="F77" s="193">
        <v>46</v>
      </c>
      <c r="G77" s="193">
        <v>46</v>
      </c>
      <c r="H77" s="196">
        <f t="shared" si="6"/>
        <v>0</v>
      </c>
      <c r="I77" s="196">
        <f t="shared" si="5"/>
        <v>0</v>
      </c>
      <c r="J77" s="191" t="s">
        <v>50</v>
      </c>
      <c r="K77" s="191" t="s">
        <v>187</v>
      </c>
      <c r="L77" s="193">
        <v>98</v>
      </c>
      <c r="M77" s="193">
        <v>97.7</v>
      </c>
      <c r="N77" s="193">
        <f t="shared" si="2"/>
        <v>-0.29999999999999716</v>
      </c>
      <c r="O77" s="197">
        <f t="shared" si="3"/>
        <v>99.693877551020421</v>
      </c>
      <c r="P77" s="190"/>
      <c r="Q77" s="218"/>
      <c r="R77" s="218"/>
    </row>
    <row r="78" spans="1:18" ht="45" x14ac:dyDescent="0.25">
      <c r="A78" s="190"/>
      <c r="B78" s="101"/>
      <c r="C78" s="94" t="s">
        <v>72</v>
      </c>
      <c r="D78" s="94" t="s">
        <v>61</v>
      </c>
      <c r="E78" s="94" t="s">
        <v>192</v>
      </c>
      <c r="F78" s="193">
        <v>4</v>
      </c>
      <c r="G78" s="193">
        <v>4</v>
      </c>
      <c r="H78" s="196">
        <f t="shared" si="6"/>
        <v>0</v>
      </c>
      <c r="I78" s="196">
        <f t="shared" si="5"/>
        <v>0</v>
      </c>
      <c r="J78" s="191" t="s">
        <v>50</v>
      </c>
      <c r="K78" s="191" t="s">
        <v>187</v>
      </c>
      <c r="L78" s="193">
        <v>98</v>
      </c>
      <c r="M78" s="193">
        <v>97.7</v>
      </c>
      <c r="N78" s="193">
        <f t="shared" si="2"/>
        <v>-0.29999999999999716</v>
      </c>
      <c r="O78" s="197">
        <f t="shared" si="3"/>
        <v>99.693877551020421</v>
      </c>
      <c r="P78" s="190"/>
      <c r="Q78" s="218"/>
      <c r="R78" s="218"/>
    </row>
    <row r="79" spans="1:18" ht="45" x14ac:dyDescent="0.25">
      <c r="A79" s="190"/>
      <c r="B79" s="101"/>
      <c r="C79" s="94" t="s">
        <v>60</v>
      </c>
      <c r="D79" s="94" t="s">
        <v>55</v>
      </c>
      <c r="E79" s="94" t="s">
        <v>192</v>
      </c>
      <c r="F79" s="193">
        <v>51</v>
      </c>
      <c r="G79" s="193">
        <v>51</v>
      </c>
      <c r="H79" s="196">
        <f t="shared" si="6"/>
        <v>0</v>
      </c>
      <c r="I79" s="196">
        <f t="shared" si="5"/>
        <v>0</v>
      </c>
      <c r="J79" s="191" t="s">
        <v>50</v>
      </c>
      <c r="K79" s="191" t="s">
        <v>187</v>
      </c>
      <c r="L79" s="193">
        <v>98</v>
      </c>
      <c r="M79" s="193">
        <v>97.7</v>
      </c>
      <c r="N79" s="193">
        <f t="shared" si="2"/>
        <v>-0.29999999999999716</v>
      </c>
      <c r="O79" s="197">
        <f t="shared" si="3"/>
        <v>99.693877551020421</v>
      </c>
      <c r="P79" s="190"/>
      <c r="Q79" s="218"/>
      <c r="R79" s="218"/>
    </row>
    <row r="80" spans="1:18" ht="45" x14ac:dyDescent="0.25">
      <c r="A80" s="190">
        <v>20</v>
      </c>
      <c r="B80" s="101" t="s">
        <v>99</v>
      </c>
      <c r="C80" s="94" t="s">
        <v>90</v>
      </c>
      <c r="D80" s="94" t="s">
        <v>49</v>
      </c>
      <c r="E80" s="94" t="s">
        <v>192</v>
      </c>
      <c r="F80" s="193">
        <v>11</v>
      </c>
      <c r="G80" s="193">
        <v>11</v>
      </c>
      <c r="H80" s="196">
        <f t="shared" si="6"/>
        <v>0</v>
      </c>
      <c r="I80" s="196">
        <f t="shared" si="5"/>
        <v>0</v>
      </c>
      <c r="J80" s="191" t="s">
        <v>50</v>
      </c>
      <c r="K80" s="191" t="s">
        <v>187</v>
      </c>
      <c r="L80" s="193">
        <v>98</v>
      </c>
      <c r="M80" s="193">
        <v>98</v>
      </c>
      <c r="N80" s="193">
        <f t="shared" si="2"/>
        <v>0</v>
      </c>
      <c r="O80" s="197">
        <f t="shared" si="3"/>
        <v>100</v>
      </c>
      <c r="P80" s="190"/>
      <c r="Q80" s="218">
        <v>5619921.5300000003</v>
      </c>
      <c r="R80" s="218">
        <v>5619921.5300000003</v>
      </c>
    </row>
    <row r="81" spans="1:18" ht="45" x14ac:dyDescent="0.25">
      <c r="A81" s="190"/>
      <c r="B81" s="101"/>
      <c r="C81" s="94" t="s">
        <v>75</v>
      </c>
      <c r="D81" s="94" t="s">
        <v>52</v>
      </c>
      <c r="E81" s="94" t="s">
        <v>192</v>
      </c>
      <c r="F81" s="193">
        <v>44</v>
      </c>
      <c r="G81" s="193">
        <v>44</v>
      </c>
      <c r="H81" s="196">
        <f t="shared" si="6"/>
        <v>0</v>
      </c>
      <c r="I81" s="196">
        <f t="shared" si="5"/>
        <v>0</v>
      </c>
      <c r="J81" s="191" t="s">
        <v>50</v>
      </c>
      <c r="K81" s="191" t="s">
        <v>187</v>
      </c>
      <c r="L81" s="193">
        <v>98</v>
      </c>
      <c r="M81" s="193">
        <v>98</v>
      </c>
      <c r="N81" s="193">
        <f t="shared" si="2"/>
        <v>0</v>
      </c>
      <c r="O81" s="197">
        <f t="shared" si="3"/>
        <v>100</v>
      </c>
      <c r="P81" s="190"/>
      <c r="Q81" s="218"/>
      <c r="R81" s="218"/>
    </row>
    <row r="82" spans="1:18" ht="45" x14ac:dyDescent="0.25">
      <c r="A82" s="190"/>
      <c r="B82" s="101"/>
      <c r="C82" s="94" t="s">
        <v>72</v>
      </c>
      <c r="D82" s="94" t="s">
        <v>61</v>
      </c>
      <c r="E82" s="94" t="s">
        <v>192</v>
      </c>
      <c r="F82" s="193">
        <v>1</v>
      </c>
      <c r="G82" s="193">
        <v>1</v>
      </c>
      <c r="H82" s="196">
        <f t="shared" si="6"/>
        <v>0</v>
      </c>
      <c r="I82" s="196">
        <f t="shared" si="5"/>
        <v>0</v>
      </c>
      <c r="J82" s="191" t="s">
        <v>50</v>
      </c>
      <c r="K82" s="191" t="s">
        <v>187</v>
      </c>
      <c r="L82" s="193">
        <v>98</v>
      </c>
      <c r="M82" s="193">
        <v>98</v>
      </c>
      <c r="N82" s="193">
        <f t="shared" si="2"/>
        <v>0</v>
      </c>
      <c r="O82" s="197">
        <f t="shared" si="3"/>
        <v>100</v>
      </c>
      <c r="P82" s="190"/>
      <c r="Q82" s="218"/>
      <c r="R82" s="218"/>
    </row>
    <row r="83" spans="1:18" ht="45" x14ac:dyDescent="0.25">
      <c r="A83" s="190"/>
      <c r="B83" s="101"/>
      <c r="C83" s="94" t="s">
        <v>60</v>
      </c>
      <c r="D83" s="94" t="s">
        <v>87</v>
      </c>
      <c r="E83" s="94" t="s">
        <v>192</v>
      </c>
      <c r="F83" s="193">
        <v>54</v>
      </c>
      <c r="G83" s="193">
        <v>54</v>
      </c>
      <c r="H83" s="196">
        <f t="shared" si="6"/>
        <v>0</v>
      </c>
      <c r="I83" s="196">
        <f t="shared" si="5"/>
        <v>0</v>
      </c>
      <c r="J83" s="191" t="s">
        <v>50</v>
      </c>
      <c r="K83" s="191" t="s">
        <v>187</v>
      </c>
      <c r="L83" s="193">
        <v>98</v>
      </c>
      <c r="M83" s="193">
        <v>98</v>
      </c>
      <c r="N83" s="193">
        <f t="shared" ref="N83" si="7">M83-L83</f>
        <v>0</v>
      </c>
      <c r="O83" s="197">
        <f t="shared" ref="O83" si="8">M83/L83*100</f>
        <v>100</v>
      </c>
      <c r="P83" s="190"/>
      <c r="Q83" s="218"/>
      <c r="R83" s="218"/>
    </row>
    <row r="84" spans="1:18" ht="51.75" customHeight="1" x14ac:dyDescent="0.25">
      <c r="A84" s="199">
        <v>21</v>
      </c>
      <c r="B84" s="200" t="s">
        <v>100</v>
      </c>
      <c r="C84" s="200" t="s">
        <v>101</v>
      </c>
      <c r="D84" s="200" t="s">
        <v>133</v>
      </c>
      <c r="E84" s="201" t="s">
        <v>192</v>
      </c>
      <c r="F84" s="199">
        <v>302</v>
      </c>
      <c r="G84" s="199">
        <v>314</v>
      </c>
      <c r="H84" s="202">
        <f t="shared" si="6"/>
        <v>12</v>
      </c>
      <c r="I84" s="203">
        <f>G84/F84*100</f>
        <v>103.97350993377484</v>
      </c>
      <c r="J84" s="204" t="s">
        <v>134</v>
      </c>
      <c r="K84" s="191" t="s">
        <v>187</v>
      </c>
      <c r="L84" s="205">
        <v>100</v>
      </c>
      <c r="M84" s="205">
        <v>96</v>
      </c>
      <c r="N84" s="205">
        <f>M84-L84</f>
        <v>-4</v>
      </c>
      <c r="O84" s="206">
        <f>M84/L84*100</f>
        <v>96</v>
      </c>
      <c r="P84" s="190"/>
      <c r="Q84" s="218">
        <v>31058133.559999999</v>
      </c>
      <c r="R84" s="218">
        <v>31058133.559999999</v>
      </c>
    </row>
    <row r="85" spans="1:18" ht="51.75" customHeight="1" x14ac:dyDescent="0.25">
      <c r="A85" s="199"/>
      <c r="B85" s="200"/>
      <c r="C85" s="200"/>
      <c r="D85" s="200"/>
      <c r="E85" s="207"/>
      <c r="F85" s="199"/>
      <c r="G85" s="199"/>
      <c r="H85" s="202"/>
      <c r="I85" s="203"/>
      <c r="J85" s="204" t="s">
        <v>102</v>
      </c>
      <c r="K85" s="191" t="s">
        <v>187</v>
      </c>
      <c r="L85" s="205">
        <v>100</v>
      </c>
      <c r="M85" s="205">
        <v>100</v>
      </c>
      <c r="N85" s="205">
        <f t="shared" ref="N85:N148" si="9">M85-L85</f>
        <v>0</v>
      </c>
      <c r="O85" s="206">
        <f t="shared" ref="O85:O148" si="10">M85/L85*100</f>
        <v>100</v>
      </c>
      <c r="P85" s="190"/>
      <c r="Q85" s="218"/>
      <c r="R85" s="218"/>
    </row>
    <row r="86" spans="1:18" ht="51.75" customHeight="1" x14ac:dyDescent="0.25">
      <c r="A86" s="199"/>
      <c r="B86" s="200"/>
      <c r="C86" s="200"/>
      <c r="D86" s="200"/>
      <c r="E86" s="208"/>
      <c r="F86" s="199"/>
      <c r="G86" s="199"/>
      <c r="H86" s="202"/>
      <c r="I86" s="203"/>
      <c r="J86" s="204" t="s">
        <v>135</v>
      </c>
      <c r="K86" s="191" t="s">
        <v>187</v>
      </c>
      <c r="L86" s="205">
        <v>91.5</v>
      </c>
      <c r="M86" s="205">
        <v>91.5</v>
      </c>
      <c r="N86" s="205">
        <f t="shared" si="9"/>
        <v>0</v>
      </c>
      <c r="O86" s="206">
        <f t="shared" si="10"/>
        <v>100</v>
      </c>
      <c r="P86" s="190"/>
      <c r="Q86" s="218"/>
      <c r="R86" s="218"/>
    </row>
    <row r="87" spans="1:18" ht="51.75" customHeight="1" x14ac:dyDescent="0.25">
      <c r="A87" s="199"/>
      <c r="B87" s="200"/>
      <c r="C87" s="200" t="s">
        <v>103</v>
      </c>
      <c r="D87" s="200" t="s">
        <v>133</v>
      </c>
      <c r="E87" s="201" t="s">
        <v>192</v>
      </c>
      <c r="F87" s="199">
        <v>422</v>
      </c>
      <c r="G87" s="199">
        <v>422</v>
      </c>
      <c r="H87" s="202">
        <f>G87-F87</f>
        <v>0</v>
      </c>
      <c r="I87" s="203">
        <f>G87/F87*100</f>
        <v>100</v>
      </c>
      <c r="J87" s="204" t="s">
        <v>136</v>
      </c>
      <c r="K87" s="191" t="s">
        <v>187</v>
      </c>
      <c r="L87" s="205">
        <v>100</v>
      </c>
      <c r="M87" s="205">
        <v>97.5</v>
      </c>
      <c r="N87" s="205">
        <f t="shared" si="9"/>
        <v>-2.5</v>
      </c>
      <c r="O87" s="206">
        <f t="shared" si="10"/>
        <v>97.5</v>
      </c>
      <c r="P87" s="190"/>
      <c r="Q87" s="218"/>
      <c r="R87" s="218"/>
    </row>
    <row r="88" spans="1:18" ht="51.75" customHeight="1" x14ac:dyDescent="0.25">
      <c r="A88" s="199"/>
      <c r="B88" s="200"/>
      <c r="C88" s="200"/>
      <c r="D88" s="200"/>
      <c r="E88" s="207"/>
      <c r="F88" s="199"/>
      <c r="G88" s="199"/>
      <c r="H88" s="202"/>
      <c r="I88" s="203"/>
      <c r="J88" s="204" t="s">
        <v>104</v>
      </c>
      <c r="K88" s="191" t="s">
        <v>187</v>
      </c>
      <c r="L88" s="205">
        <v>100</v>
      </c>
      <c r="M88" s="205">
        <v>100</v>
      </c>
      <c r="N88" s="205">
        <f t="shared" si="9"/>
        <v>0</v>
      </c>
      <c r="O88" s="206">
        <f t="shared" si="10"/>
        <v>100</v>
      </c>
      <c r="P88" s="190"/>
      <c r="Q88" s="218"/>
      <c r="R88" s="218"/>
    </row>
    <row r="89" spans="1:18" ht="51.75" customHeight="1" x14ac:dyDescent="0.25">
      <c r="A89" s="199"/>
      <c r="B89" s="200"/>
      <c r="C89" s="200"/>
      <c r="D89" s="200"/>
      <c r="E89" s="208"/>
      <c r="F89" s="199"/>
      <c r="G89" s="199"/>
      <c r="H89" s="202"/>
      <c r="I89" s="203"/>
      <c r="J89" s="204" t="s">
        <v>135</v>
      </c>
      <c r="K89" s="191" t="s">
        <v>187</v>
      </c>
      <c r="L89" s="205">
        <v>91.5</v>
      </c>
      <c r="M89" s="205">
        <v>91.5</v>
      </c>
      <c r="N89" s="205">
        <f t="shared" si="9"/>
        <v>0</v>
      </c>
      <c r="O89" s="206">
        <f t="shared" si="10"/>
        <v>100</v>
      </c>
      <c r="P89" s="190"/>
      <c r="Q89" s="218"/>
      <c r="R89" s="218"/>
    </row>
    <row r="90" spans="1:18" ht="51.75" customHeight="1" x14ac:dyDescent="0.25">
      <c r="A90" s="199"/>
      <c r="B90" s="200"/>
      <c r="C90" s="200" t="s">
        <v>105</v>
      </c>
      <c r="D90" s="200" t="s">
        <v>133</v>
      </c>
      <c r="E90" s="201" t="s">
        <v>192</v>
      </c>
      <c r="F90" s="199">
        <v>1</v>
      </c>
      <c r="G90" s="199">
        <v>1</v>
      </c>
      <c r="H90" s="202">
        <f>G90-F90</f>
        <v>0</v>
      </c>
      <c r="I90" s="203">
        <f>G90/F90*100</f>
        <v>100</v>
      </c>
      <c r="J90" s="204" t="s">
        <v>136</v>
      </c>
      <c r="K90" s="191" t="s">
        <v>187</v>
      </c>
      <c r="L90" s="205">
        <v>100</v>
      </c>
      <c r="M90" s="205">
        <v>100</v>
      </c>
      <c r="N90" s="205">
        <f t="shared" si="9"/>
        <v>0</v>
      </c>
      <c r="O90" s="206">
        <f t="shared" si="10"/>
        <v>100</v>
      </c>
      <c r="P90" s="190"/>
      <c r="Q90" s="218"/>
      <c r="R90" s="218"/>
    </row>
    <row r="91" spans="1:18" ht="51.75" customHeight="1" x14ac:dyDescent="0.25">
      <c r="A91" s="199"/>
      <c r="B91" s="200"/>
      <c r="C91" s="200"/>
      <c r="D91" s="200"/>
      <c r="E91" s="207"/>
      <c r="F91" s="199"/>
      <c r="G91" s="199"/>
      <c r="H91" s="202"/>
      <c r="I91" s="203"/>
      <c r="J91" s="204" t="s">
        <v>104</v>
      </c>
      <c r="K91" s="191" t="s">
        <v>187</v>
      </c>
      <c r="L91" s="205">
        <v>100</v>
      </c>
      <c r="M91" s="205">
        <v>100</v>
      </c>
      <c r="N91" s="205">
        <f t="shared" si="9"/>
        <v>0</v>
      </c>
      <c r="O91" s="206">
        <f t="shared" si="10"/>
        <v>100</v>
      </c>
      <c r="P91" s="190"/>
      <c r="Q91" s="218"/>
      <c r="R91" s="218"/>
    </row>
    <row r="92" spans="1:18" ht="51.75" customHeight="1" x14ac:dyDescent="0.25">
      <c r="A92" s="199"/>
      <c r="B92" s="200"/>
      <c r="C92" s="200"/>
      <c r="D92" s="200"/>
      <c r="E92" s="208"/>
      <c r="F92" s="199"/>
      <c r="G92" s="199"/>
      <c r="H92" s="202"/>
      <c r="I92" s="203"/>
      <c r="J92" s="204" t="s">
        <v>135</v>
      </c>
      <c r="K92" s="191" t="s">
        <v>187</v>
      </c>
      <c r="L92" s="205">
        <v>91.5</v>
      </c>
      <c r="M92" s="205">
        <v>91.5</v>
      </c>
      <c r="N92" s="205">
        <f t="shared" si="9"/>
        <v>0</v>
      </c>
      <c r="O92" s="206">
        <f t="shared" si="10"/>
        <v>100</v>
      </c>
      <c r="P92" s="190"/>
      <c r="Q92" s="218"/>
      <c r="R92" s="218"/>
    </row>
    <row r="93" spans="1:18" ht="51.75" customHeight="1" x14ac:dyDescent="0.25">
      <c r="A93" s="199"/>
      <c r="B93" s="200"/>
      <c r="C93" s="200" t="s">
        <v>106</v>
      </c>
      <c r="D93" s="200" t="s">
        <v>133</v>
      </c>
      <c r="E93" s="201" t="s">
        <v>192</v>
      </c>
      <c r="F93" s="199">
        <v>41</v>
      </c>
      <c r="G93" s="199">
        <v>41</v>
      </c>
      <c r="H93" s="202">
        <f>G93-F93</f>
        <v>0</v>
      </c>
      <c r="I93" s="203">
        <f>G93/F93*100</f>
        <v>100</v>
      </c>
      <c r="J93" s="204" t="s">
        <v>137</v>
      </c>
      <c r="K93" s="191" t="s">
        <v>187</v>
      </c>
      <c r="L93" s="205">
        <v>100</v>
      </c>
      <c r="M93" s="205">
        <v>99</v>
      </c>
      <c r="N93" s="205">
        <f t="shared" si="9"/>
        <v>-1</v>
      </c>
      <c r="O93" s="206">
        <f t="shared" si="10"/>
        <v>99</v>
      </c>
      <c r="P93" s="190"/>
      <c r="Q93" s="218"/>
      <c r="R93" s="218"/>
    </row>
    <row r="94" spans="1:18" ht="51.75" customHeight="1" x14ac:dyDescent="0.25">
      <c r="A94" s="199"/>
      <c r="B94" s="200"/>
      <c r="C94" s="200"/>
      <c r="D94" s="200"/>
      <c r="E94" s="207"/>
      <c r="F94" s="199"/>
      <c r="G94" s="199"/>
      <c r="H94" s="202"/>
      <c r="I94" s="203"/>
      <c r="J94" s="204" t="s">
        <v>107</v>
      </c>
      <c r="K94" s="191" t="s">
        <v>187</v>
      </c>
      <c r="L94" s="205">
        <v>100</v>
      </c>
      <c r="M94" s="205">
        <v>100</v>
      </c>
      <c r="N94" s="205">
        <f t="shared" si="9"/>
        <v>0</v>
      </c>
      <c r="O94" s="206">
        <f t="shared" si="10"/>
        <v>100</v>
      </c>
      <c r="P94" s="190"/>
      <c r="Q94" s="218"/>
      <c r="R94" s="218"/>
    </row>
    <row r="95" spans="1:18" ht="51.75" customHeight="1" x14ac:dyDescent="0.25">
      <c r="A95" s="199"/>
      <c r="B95" s="200"/>
      <c r="C95" s="200"/>
      <c r="D95" s="200"/>
      <c r="E95" s="208"/>
      <c r="F95" s="199"/>
      <c r="G95" s="199"/>
      <c r="H95" s="202"/>
      <c r="I95" s="203"/>
      <c r="J95" s="204" t="s">
        <v>135</v>
      </c>
      <c r="K95" s="191" t="s">
        <v>187</v>
      </c>
      <c r="L95" s="205">
        <v>91.5</v>
      </c>
      <c r="M95" s="205">
        <v>91.5</v>
      </c>
      <c r="N95" s="205">
        <f t="shared" si="9"/>
        <v>0</v>
      </c>
      <c r="O95" s="206">
        <f t="shared" si="10"/>
        <v>100</v>
      </c>
      <c r="P95" s="190"/>
      <c r="Q95" s="218"/>
      <c r="R95" s="218"/>
    </row>
    <row r="96" spans="1:18" ht="33" customHeight="1" x14ac:dyDescent="0.25">
      <c r="A96" s="199">
        <v>22</v>
      </c>
      <c r="B96" s="200" t="s">
        <v>108</v>
      </c>
      <c r="C96" s="200" t="s">
        <v>101</v>
      </c>
      <c r="D96" s="200" t="s">
        <v>133</v>
      </c>
      <c r="E96" s="201" t="s">
        <v>192</v>
      </c>
      <c r="F96" s="199">
        <v>96</v>
      </c>
      <c r="G96" s="199">
        <v>93</v>
      </c>
      <c r="H96" s="202">
        <f>G96-F96</f>
        <v>-3</v>
      </c>
      <c r="I96" s="203">
        <f>G96/F96*100</f>
        <v>96.875</v>
      </c>
      <c r="J96" s="204" t="s">
        <v>134</v>
      </c>
      <c r="K96" s="191" t="s">
        <v>187</v>
      </c>
      <c r="L96" s="205">
        <v>100</v>
      </c>
      <c r="M96" s="205">
        <v>100</v>
      </c>
      <c r="N96" s="205">
        <f t="shared" si="9"/>
        <v>0</v>
      </c>
      <c r="O96" s="206">
        <f t="shared" si="10"/>
        <v>100</v>
      </c>
      <c r="P96" s="190"/>
      <c r="Q96" s="218">
        <v>14041140.390000001</v>
      </c>
      <c r="R96" s="218">
        <v>14041140.390000001</v>
      </c>
    </row>
    <row r="97" spans="1:18" ht="33" customHeight="1" x14ac:dyDescent="0.25">
      <c r="A97" s="199"/>
      <c r="B97" s="200"/>
      <c r="C97" s="200"/>
      <c r="D97" s="200"/>
      <c r="E97" s="207"/>
      <c r="F97" s="199"/>
      <c r="G97" s="199"/>
      <c r="H97" s="202"/>
      <c r="I97" s="203"/>
      <c r="J97" s="204" t="s">
        <v>102</v>
      </c>
      <c r="K97" s="191" t="s">
        <v>187</v>
      </c>
      <c r="L97" s="205">
        <v>100</v>
      </c>
      <c r="M97" s="205">
        <v>100</v>
      </c>
      <c r="N97" s="205">
        <f t="shared" si="9"/>
        <v>0</v>
      </c>
      <c r="O97" s="206">
        <f t="shared" si="10"/>
        <v>100</v>
      </c>
      <c r="P97" s="190"/>
      <c r="Q97" s="218"/>
      <c r="R97" s="218"/>
    </row>
    <row r="98" spans="1:18" ht="33" customHeight="1" x14ac:dyDescent="0.25">
      <c r="A98" s="199"/>
      <c r="B98" s="200"/>
      <c r="C98" s="200"/>
      <c r="D98" s="200"/>
      <c r="E98" s="208"/>
      <c r="F98" s="199"/>
      <c r="G98" s="199"/>
      <c r="H98" s="202"/>
      <c r="I98" s="203"/>
      <c r="J98" s="204" t="s">
        <v>135</v>
      </c>
      <c r="K98" s="191" t="s">
        <v>187</v>
      </c>
      <c r="L98" s="205">
        <v>85.5</v>
      </c>
      <c r="M98" s="205">
        <v>85.5</v>
      </c>
      <c r="N98" s="205">
        <f t="shared" si="9"/>
        <v>0</v>
      </c>
      <c r="O98" s="206">
        <f t="shared" si="10"/>
        <v>100</v>
      </c>
      <c r="P98" s="190"/>
      <c r="Q98" s="218"/>
      <c r="R98" s="218"/>
    </row>
    <row r="99" spans="1:18" ht="33" customHeight="1" x14ac:dyDescent="0.25">
      <c r="A99" s="199"/>
      <c r="B99" s="200"/>
      <c r="C99" s="200" t="s">
        <v>103</v>
      </c>
      <c r="D99" s="200" t="s">
        <v>133</v>
      </c>
      <c r="E99" s="201" t="s">
        <v>192</v>
      </c>
      <c r="F99" s="199">
        <v>111</v>
      </c>
      <c r="G99" s="199">
        <v>110</v>
      </c>
      <c r="H99" s="202">
        <f>G99-F99</f>
        <v>-1</v>
      </c>
      <c r="I99" s="203">
        <f>G99/F99*100</f>
        <v>99.099099099099092</v>
      </c>
      <c r="J99" s="204" t="s">
        <v>136</v>
      </c>
      <c r="K99" s="191" t="s">
        <v>187</v>
      </c>
      <c r="L99" s="205">
        <v>100</v>
      </c>
      <c r="M99" s="205">
        <v>99</v>
      </c>
      <c r="N99" s="205">
        <f t="shared" si="9"/>
        <v>-1</v>
      </c>
      <c r="O99" s="206">
        <f t="shared" si="10"/>
        <v>99</v>
      </c>
      <c r="P99" s="190"/>
      <c r="Q99" s="218"/>
      <c r="R99" s="218"/>
    </row>
    <row r="100" spans="1:18" ht="33" customHeight="1" x14ac:dyDescent="0.25">
      <c r="A100" s="199"/>
      <c r="B100" s="200"/>
      <c r="C100" s="200"/>
      <c r="D100" s="200"/>
      <c r="E100" s="207"/>
      <c r="F100" s="199"/>
      <c r="G100" s="199"/>
      <c r="H100" s="202"/>
      <c r="I100" s="203"/>
      <c r="J100" s="204" t="s">
        <v>104</v>
      </c>
      <c r="K100" s="191" t="s">
        <v>187</v>
      </c>
      <c r="L100" s="205">
        <v>100</v>
      </c>
      <c r="M100" s="205">
        <v>100</v>
      </c>
      <c r="N100" s="205">
        <f t="shared" si="9"/>
        <v>0</v>
      </c>
      <c r="O100" s="206">
        <f t="shared" si="10"/>
        <v>100</v>
      </c>
      <c r="P100" s="190"/>
      <c r="Q100" s="218"/>
      <c r="R100" s="218"/>
    </row>
    <row r="101" spans="1:18" ht="33" customHeight="1" x14ac:dyDescent="0.25">
      <c r="A101" s="199"/>
      <c r="B101" s="200"/>
      <c r="C101" s="200"/>
      <c r="D101" s="200"/>
      <c r="E101" s="208"/>
      <c r="F101" s="199"/>
      <c r="G101" s="199"/>
      <c r="H101" s="202"/>
      <c r="I101" s="203"/>
      <c r="J101" s="204" t="s">
        <v>135</v>
      </c>
      <c r="K101" s="191" t="s">
        <v>187</v>
      </c>
      <c r="L101" s="205">
        <v>85.5</v>
      </c>
      <c r="M101" s="205">
        <v>85.5</v>
      </c>
      <c r="N101" s="205">
        <f t="shared" si="9"/>
        <v>0</v>
      </c>
      <c r="O101" s="206">
        <f t="shared" si="10"/>
        <v>100</v>
      </c>
      <c r="P101" s="190"/>
      <c r="Q101" s="218"/>
      <c r="R101" s="218"/>
    </row>
    <row r="102" spans="1:18" ht="33" customHeight="1" x14ac:dyDescent="0.25">
      <c r="A102" s="199"/>
      <c r="B102" s="200"/>
      <c r="C102" s="200" t="s">
        <v>109</v>
      </c>
      <c r="D102" s="200" t="s">
        <v>133</v>
      </c>
      <c r="E102" s="201" t="s">
        <v>192</v>
      </c>
      <c r="F102" s="199">
        <v>16</v>
      </c>
      <c r="G102" s="199">
        <v>15</v>
      </c>
      <c r="H102" s="202">
        <f>G102-F102</f>
        <v>-1</v>
      </c>
      <c r="I102" s="203">
        <f>G102/F102*100</f>
        <v>93.75</v>
      </c>
      <c r="J102" s="204" t="s">
        <v>137</v>
      </c>
      <c r="K102" s="191" t="s">
        <v>187</v>
      </c>
      <c r="L102" s="205">
        <v>100</v>
      </c>
      <c r="M102" s="205">
        <v>100</v>
      </c>
      <c r="N102" s="205">
        <f t="shared" si="9"/>
        <v>0</v>
      </c>
      <c r="O102" s="206">
        <f t="shared" si="10"/>
        <v>100</v>
      </c>
      <c r="P102" s="190"/>
      <c r="Q102" s="218"/>
      <c r="R102" s="218"/>
    </row>
    <row r="103" spans="1:18" ht="33" customHeight="1" x14ac:dyDescent="0.25">
      <c r="A103" s="199"/>
      <c r="B103" s="200"/>
      <c r="C103" s="200"/>
      <c r="D103" s="200"/>
      <c r="E103" s="207"/>
      <c r="F103" s="199"/>
      <c r="G103" s="199"/>
      <c r="H103" s="202"/>
      <c r="I103" s="203"/>
      <c r="J103" s="204" t="s">
        <v>107</v>
      </c>
      <c r="K103" s="191" t="s">
        <v>187</v>
      </c>
      <c r="L103" s="205">
        <v>100</v>
      </c>
      <c r="M103" s="205">
        <v>100</v>
      </c>
      <c r="N103" s="205">
        <f t="shared" si="9"/>
        <v>0</v>
      </c>
      <c r="O103" s="206">
        <f t="shared" si="10"/>
        <v>100</v>
      </c>
      <c r="P103" s="190"/>
      <c r="Q103" s="218"/>
      <c r="R103" s="218"/>
    </row>
    <row r="104" spans="1:18" ht="33" customHeight="1" x14ac:dyDescent="0.25">
      <c r="A104" s="199"/>
      <c r="B104" s="200"/>
      <c r="C104" s="200"/>
      <c r="D104" s="200"/>
      <c r="E104" s="208"/>
      <c r="F104" s="199"/>
      <c r="G104" s="199"/>
      <c r="H104" s="202"/>
      <c r="I104" s="203"/>
      <c r="J104" s="204" t="s">
        <v>135</v>
      </c>
      <c r="K104" s="191" t="s">
        <v>187</v>
      </c>
      <c r="L104" s="205">
        <v>85</v>
      </c>
      <c r="M104" s="205">
        <v>85</v>
      </c>
      <c r="N104" s="205">
        <f t="shared" si="9"/>
        <v>0</v>
      </c>
      <c r="O104" s="206">
        <f t="shared" si="10"/>
        <v>100</v>
      </c>
      <c r="P104" s="190"/>
      <c r="Q104" s="218"/>
      <c r="R104" s="218"/>
    </row>
    <row r="105" spans="1:18" ht="33" customHeight="1" x14ac:dyDescent="0.25">
      <c r="A105" s="199">
        <v>23</v>
      </c>
      <c r="B105" s="200" t="s">
        <v>138</v>
      </c>
      <c r="C105" s="209" t="s">
        <v>101</v>
      </c>
      <c r="D105" s="209" t="s">
        <v>133</v>
      </c>
      <c r="E105" s="201" t="s">
        <v>192</v>
      </c>
      <c r="F105" s="199">
        <v>62</v>
      </c>
      <c r="G105" s="199">
        <v>63</v>
      </c>
      <c r="H105" s="202">
        <f>G105-F105</f>
        <v>1</v>
      </c>
      <c r="I105" s="203">
        <f>G105/F105*100</f>
        <v>101.61290322580645</v>
      </c>
      <c r="J105" s="204" t="s">
        <v>134</v>
      </c>
      <c r="K105" s="191" t="s">
        <v>187</v>
      </c>
      <c r="L105" s="205">
        <v>100</v>
      </c>
      <c r="M105" s="205">
        <v>97</v>
      </c>
      <c r="N105" s="205">
        <f t="shared" si="9"/>
        <v>-3</v>
      </c>
      <c r="O105" s="206">
        <f t="shared" si="10"/>
        <v>97</v>
      </c>
      <c r="P105" s="190"/>
      <c r="Q105" s="218">
        <v>17307132.510000002</v>
      </c>
      <c r="R105" s="218">
        <v>17307132.510000002</v>
      </c>
    </row>
    <row r="106" spans="1:18" ht="33" customHeight="1" x14ac:dyDescent="0.25">
      <c r="A106" s="199"/>
      <c r="B106" s="200"/>
      <c r="C106" s="209"/>
      <c r="D106" s="209"/>
      <c r="E106" s="207"/>
      <c r="F106" s="199"/>
      <c r="G106" s="199"/>
      <c r="H106" s="202"/>
      <c r="I106" s="203"/>
      <c r="J106" s="204" t="s">
        <v>102</v>
      </c>
      <c r="K106" s="191" t="s">
        <v>187</v>
      </c>
      <c r="L106" s="205">
        <v>100</v>
      </c>
      <c r="M106" s="205">
        <v>100</v>
      </c>
      <c r="N106" s="205">
        <f t="shared" si="9"/>
        <v>0</v>
      </c>
      <c r="O106" s="206">
        <f t="shared" si="10"/>
        <v>100</v>
      </c>
      <c r="P106" s="190"/>
      <c r="Q106" s="218"/>
      <c r="R106" s="218"/>
    </row>
    <row r="107" spans="1:18" ht="33" customHeight="1" x14ac:dyDescent="0.25">
      <c r="A107" s="199"/>
      <c r="B107" s="200"/>
      <c r="C107" s="209"/>
      <c r="D107" s="209"/>
      <c r="E107" s="208"/>
      <c r="F107" s="199"/>
      <c r="G107" s="199"/>
      <c r="H107" s="202"/>
      <c r="I107" s="203"/>
      <c r="J107" s="204" t="s">
        <v>135</v>
      </c>
      <c r="K107" s="191" t="s">
        <v>187</v>
      </c>
      <c r="L107" s="205">
        <v>81</v>
      </c>
      <c r="M107" s="205">
        <v>82</v>
      </c>
      <c r="N107" s="205">
        <f t="shared" si="9"/>
        <v>1</v>
      </c>
      <c r="O107" s="206">
        <f t="shared" si="10"/>
        <v>101.23456790123457</v>
      </c>
      <c r="P107" s="190"/>
      <c r="Q107" s="218"/>
      <c r="R107" s="218"/>
    </row>
    <row r="108" spans="1:18" ht="33" customHeight="1" x14ac:dyDescent="0.25">
      <c r="A108" s="199"/>
      <c r="B108" s="200"/>
      <c r="C108" s="200" t="s">
        <v>103</v>
      </c>
      <c r="D108" s="200" t="s">
        <v>133</v>
      </c>
      <c r="E108" s="201" t="s">
        <v>192</v>
      </c>
      <c r="F108" s="199">
        <v>77</v>
      </c>
      <c r="G108" s="199">
        <v>80</v>
      </c>
      <c r="H108" s="202">
        <f>G108-F108</f>
        <v>3</v>
      </c>
      <c r="I108" s="203">
        <f>G108/F108*100</f>
        <v>103.89610389610388</v>
      </c>
      <c r="J108" s="204" t="s">
        <v>136</v>
      </c>
      <c r="K108" s="191" t="s">
        <v>187</v>
      </c>
      <c r="L108" s="205">
        <v>100</v>
      </c>
      <c r="M108" s="205">
        <v>100</v>
      </c>
      <c r="N108" s="205">
        <f t="shared" si="9"/>
        <v>0</v>
      </c>
      <c r="O108" s="206">
        <f t="shared" si="10"/>
        <v>100</v>
      </c>
      <c r="P108" s="190"/>
      <c r="Q108" s="218"/>
      <c r="R108" s="218"/>
    </row>
    <row r="109" spans="1:18" ht="33" customHeight="1" x14ac:dyDescent="0.25">
      <c r="A109" s="199"/>
      <c r="B109" s="200"/>
      <c r="C109" s="200"/>
      <c r="D109" s="200"/>
      <c r="E109" s="207"/>
      <c r="F109" s="199"/>
      <c r="G109" s="199"/>
      <c r="H109" s="202"/>
      <c r="I109" s="203"/>
      <c r="J109" s="204" t="s">
        <v>104</v>
      </c>
      <c r="K109" s="191" t="s">
        <v>187</v>
      </c>
      <c r="L109" s="205">
        <v>100</v>
      </c>
      <c r="M109" s="205">
        <v>100</v>
      </c>
      <c r="N109" s="205">
        <f t="shared" si="9"/>
        <v>0</v>
      </c>
      <c r="O109" s="206">
        <f t="shared" si="10"/>
        <v>100</v>
      </c>
      <c r="P109" s="190"/>
      <c r="Q109" s="218"/>
      <c r="R109" s="218"/>
    </row>
    <row r="110" spans="1:18" ht="33" customHeight="1" x14ac:dyDescent="0.25">
      <c r="A110" s="199"/>
      <c r="B110" s="200"/>
      <c r="C110" s="200"/>
      <c r="D110" s="200"/>
      <c r="E110" s="208"/>
      <c r="F110" s="199"/>
      <c r="G110" s="199"/>
      <c r="H110" s="202"/>
      <c r="I110" s="203"/>
      <c r="J110" s="204" t="s">
        <v>135</v>
      </c>
      <c r="K110" s="191" t="s">
        <v>187</v>
      </c>
      <c r="L110" s="205">
        <v>81</v>
      </c>
      <c r="M110" s="205">
        <v>82</v>
      </c>
      <c r="N110" s="205">
        <f t="shared" si="9"/>
        <v>1</v>
      </c>
      <c r="O110" s="206">
        <f t="shared" si="10"/>
        <v>101.23456790123457</v>
      </c>
      <c r="P110" s="190"/>
      <c r="Q110" s="218"/>
      <c r="R110" s="218"/>
    </row>
    <row r="111" spans="1:18" ht="33" customHeight="1" x14ac:dyDescent="0.25">
      <c r="A111" s="199"/>
      <c r="B111" s="200"/>
      <c r="C111" s="200" t="s">
        <v>109</v>
      </c>
      <c r="D111" s="200" t="s">
        <v>133</v>
      </c>
      <c r="E111" s="201" t="s">
        <v>192</v>
      </c>
      <c r="F111" s="199">
        <v>11</v>
      </c>
      <c r="G111" s="199">
        <v>10</v>
      </c>
      <c r="H111" s="202">
        <f>G111-F111</f>
        <v>-1</v>
      </c>
      <c r="I111" s="203">
        <f>G111/F111*100</f>
        <v>90.909090909090907</v>
      </c>
      <c r="J111" s="204" t="s">
        <v>139</v>
      </c>
      <c r="K111" s="191" t="s">
        <v>187</v>
      </c>
      <c r="L111" s="205">
        <v>100</v>
      </c>
      <c r="M111" s="205">
        <v>100</v>
      </c>
      <c r="N111" s="205">
        <f t="shared" si="9"/>
        <v>0</v>
      </c>
      <c r="O111" s="206">
        <f t="shared" si="10"/>
        <v>100</v>
      </c>
      <c r="P111" s="190"/>
      <c r="Q111" s="218"/>
      <c r="R111" s="218"/>
    </row>
    <row r="112" spans="1:18" ht="33" customHeight="1" x14ac:dyDescent="0.25">
      <c r="A112" s="199"/>
      <c r="B112" s="200"/>
      <c r="C112" s="200"/>
      <c r="D112" s="200"/>
      <c r="E112" s="207"/>
      <c r="F112" s="199"/>
      <c r="G112" s="199"/>
      <c r="H112" s="202"/>
      <c r="I112" s="203"/>
      <c r="J112" s="204" t="s">
        <v>107</v>
      </c>
      <c r="K112" s="191" t="s">
        <v>187</v>
      </c>
      <c r="L112" s="205">
        <v>100</v>
      </c>
      <c r="M112" s="205">
        <v>100</v>
      </c>
      <c r="N112" s="205">
        <f t="shared" si="9"/>
        <v>0</v>
      </c>
      <c r="O112" s="206">
        <f t="shared" si="10"/>
        <v>100</v>
      </c>
      <c r="P112" s="190"/>
      <c r="Q112" s="218"/>
      <c r="R112" s="218"/>
    </row>
    <row r="113" spans="1:18" ht="33" customHeight="1" x14ac:dyDescent="0.25">
      <c r="A113" s="199"/>
      <c r="B113" s="200"/>
      <c r="C113" s="200"/>
      <c r="D113" s="200"/>
      <c r="E113" s="208"/>
      <c r="F113" s="199"/>
      <c r="G113" s="199"/>
      <c r="H113" s="202"/>
      <c r="I113" s="203"/>
      <c r="J113" s="204" t="s">
        <v>135</v>
      </c>
      <c r="K113" s="191" t="s">
        <v>187</v>
      </c>
      <c r="L113" s="205">
        <v>81</v>
      </c>
      <c r="M113" s="205">
        <v>82</v>
      </c>
      <c r="N113" s="205">
        <f t="shared" si="9"/>
        <v>1</v>
      </c>
      <c r="O113" s="206">
        <f t="shared" si="10"/>
        <v>101.23456790123457</v>
      </c>
      <c r="P113" s="190"/>
      <c r="Q113" s="218"/>
      <c r="R113" s="218"/>
    </row>
    <row r="114" spans="1:18" ht="33.75" customHeight="1" x14ac:dyDescent="0.25">
      <c r="A114" s="199">
        <v>24</v>
      </c>
      <c r="B114" s="200" t="s">
        <v>110</v>
      </c>
      <c r="C114" s="200" t="s">
        <v>101</v>
      </c>
      <c r="D114" s="200" t="s">
        <v>133</v>
      </c>
      <c r="E114" s="201" t="s">
        <v>192</v>
      </c>
      <c r="F114" s="199">
        <v>40</v>
      </c>
      <c r="G114" s="199">
        <v>38</v>
      </c>
      <c r="H114" s="202">
        <f>G114-F114</f>
        <v>-2</v>
      </c>
      <c r="I114" s="203">
        <f>G114/F114*100</f>
        <v>95</v>
      </c>
      <c r="J114" s="204" t="s">
        <v>140</v>
      </c>
      <c r="K114" s="191" t="s">
        <v>187</v>
      </c>
      <c r="L114" s="205">
        <v>100</v>
      </c>
      <c r="M114" s="205">
        <v>99.3</v>
      </c>
      <c r="N114" s="205">
        <f t="shared" si="9"/>
        <v>-0.70000000000000284</v>
      </c>
      <c r="O114" s="206">
        <f t="shared" si="10"/>
        <v>99.3</v>
      </c>
      <c r="P114" s="190"/>
      <c r="Q114" s="218">
        <v>11291238.970000001</v>
      </c>
      <c r="R114" s="218">
        <v>11291238.970000001</v>
      </c>
    </row>
    <row r="115" spans="1:18" ht="33.75" customHeight="1" x14ac:dyDescent="0.25">
      <c r="A115" s="199"/>
      <c r="B115" s="200"/>
      <c r="C115" s="200"/>
      <c r="D115" s="200"/>
      <c r="E115" s="207"/>
      <c r="F115" s="199"/>
      <c r="G115" s="199"/>
      <c r="H115" s="202"/>
      <c r="I115" s="203"/>
      <c r="J115" s="204" t="s">
        <v>102</v>
      </c>
      <c r="K115" s="191" t="s">
        <v>187</v>
      </c>
      <c r="L115" s="205">
        <v>100</v>
      </c>
      <c r="M115" s="205">
        <v>100</v>
      </c>
      <c r="N115" s="205">
        <f t="shared" si="9"/>
        <v>0</v>
      </c>
      <c r="O115" s="206">
        <f t="shared" si="10"/>
        <v>100</v>
      </c>
      <c r="P115" s="190"/>
      <c r="Q115" s="218"/>
      <c r="R115" s="218"/>
    </row>
    <row r="116" spans="1:18" ht="33.75" customHeight="1" x14ac:dyDescent="0.25">
      <c r="A116" s="199"/>
      <c r="B116" s="200"/>
      <c r="C116" s="200"/>
      <c r="D116" s="200"/>
      <c r="E116" s="208"/>
      <c r="F116" s="199"/>
      <c r="G116" s="199"/>
      <c r="H116" s="202"/>
      <c r="I116" s="203"/>
      <c r="J116" s="204" t="s">
        <v>135</v>
      </c>
      <c r="K116" s="191" t="s">
        <v>187</v>
      </c>
      <c r="L116" s="205">
        <v>92</v>
      </c>
      <c r="M116" s="205">
        <v>92</v>
      </c>
      <c r="N116" s="205">
        <f t="shared" si="9"/>
        <v>0</v>
      </c>
      <c r="O116" s="206">
        <f t="shared" si="10"/>
        <v>100</v>
      </c>
      <c r="P116" s="190"/>
      <c r="Q116" s="218"/>
      <c r="R116" s="218"/>
    </row>
    <row r="117" spans="1:18" ht="33.75" customHeight="1" x14ac:dyDescent="0.25">
      <c r="A117" s="199"/>
      <c r="B117" s="200"/>
      <c r="C117" s="200" t="s">
        <v>103</v>
      </c>
      <c r="D117" s="200" t="s">
        <v>133</v>
      </c>
      <c r="E117" s="201" t="s">
        <v>192</v>
      </c>
      <c r="F117" s="199">
        <v>47</v>
      </c>
      <c r="G117" s="199">
        <v>49</v>
      </c>
      <c r="H117" s="202">
        <f>G117-F117</f>
        <v>2</v>
      </c>
      <c r="I117" s="203">
        <f>G117/F117*100</f>
        <v>104.25531914893618</v>
      </c>
      <c r="J117" s="204" t="s">
        <v>141</v>
      </c>
      <c r="K117" s="191" t="s">
        <v>187</v>
      </c>
      <c r="L117" s="205">
        <v>100</v>
      </c>
      <c r="M117" s="205">
        <v>99.8</v>
      </c>
      <c r="N117" s="205">
        <f t="shared" si="9"/>
        <v>-0.20000000000000284</v>
      </c>
      <c r="O117" s="206">
        <f t="shared" si="10"/>
        <v>99.8</v>
      </c>
      <c r="P117" s="190"/>
      <c r="Q117" s="218"/>
      <c r="R117" s="218"/>
    </row>
    <row r="118" spans="1:18" ht="33.75" customHeight="1" x14ac:dyDescent="0.25">
      <c r="A118" s="199"/>
      <c r="B118" s="200"/>
      <c r="C118" s="200"/>
      <c r="D118" s="200"/>
      <c r="E118" s="207"/>
      <c r="F118" s="199"/>
      <c r="G118" s="199"/>
      <c r="H118" s="202"/>
      <c r="I118" s="203"/>
      <c r="J118" s="204" t="s">
        <v>104</v>
      </c>
      <c r="K118" s="191" t="s">
        <v>187</v>
      </c>
      <c r="L118" s="205">
        <v>100</v>
      </c>
      <c r="M118" s="205">
        <v>100</v>
      </c>
      <c r="N118" s="205">
        <f t="shared" si="9"/>
        <v>0</v>
      </c>
      <c r="O118" s="206">
        <f t="shared" si="10"/>
        <v>100</v>
      </c>
      <c r="P118" s="190"/>
      <c r="Q118" s="218"/>
      <c r="R118" s="218"/>
    </row>
    <row r="119" spans="1:18" ht="33.75" customHeight="1" x14ac:dyDescent="0.25">
      <c r="A119" s="199"/>
      <c r="B119" s="200"/>
      <c r="C119" s="200"/>
      <c r="D119" s="200"/>
      <c r="E119" s="208"/>
      <c r="F119" s="199"/>
      <c r="G119" s="199"/>
      <c r="H119" s="202"/>
      <c r="I119" s="203"/>
      <c r="J119" s="204" t="s">
        <v>135</v>
      </c>
      <c r="K119" s="191" t="s">
        <v>187</v>
      </c>
      <c r="L119" s="205">
        <v>92</v>
      </c>
      <c r="M119" s="205">
        <v>92</v>
      </c>
      <c r="N119" s="205">
        <f t="shared" si="9"/>
        <v>0</v>
      </c>
      <c r="O119" s="206">
        <f t="shared" si="10"/>
        <v>100</v>
      </c>
      <c r="P119" s="190"/>
      <c r="Q119" s="218"/>
      <c r="R119" s="218"/>
    </row>
    <row r="120" spans="1:18" ht="33.75" customHeight="1" x14ac:dyDescent="0.25">
      <c r="A120" s="199"/>
      <c r="B120" s="200"/>
      <c r="C120" s="200" t="s">
        <v>109</v>
      </c>
      <c r="D120" s="200" t="s">
        <v>133</v>
      </c>
      <c r="E120" s="201" t="s">
        <v>192</v>
      </c>
      <c r="F120" s="199">
        <v>3</v>
      </c>
      <c r="G120" s="199">
        <v>3</v>
      </c>
      <c r="H120" s="202">
        <f>G120-F120</f>
        <v>0</v>
      </c>
      <c r="I120" s="203">
        <f>G120/F120*100</f>
        <v>100</v>
      </c>
      <c r="J120" s="204" t="s">
        <v>142</v>
      </c>
      <c r="K120" s="191" t="s">
        <v>187</v>
      </c>
      <c r="L120" s="205">
        <v>100</v>
      </c>
      <c r="M120" s="205">
        <v>100</v>
      </c>
      <c r="N120" s="205">
        <f t="shared" si="9"/>
        <v>0</v>
      </c>
      <c r="O120" s="206">
        <f t="shared" si="10"/>
        <v>100</v>
      </c>
      <c r="P120" s="190"/>
      <c r="Q120" s="218"/>
      <c r="R120" s="218"/>
    </row>
    <row r="121" spans="1:18" ht="33.75" customHeight="1" x14ac:dyDescent="0.25">
      <c r="A121" s="199"/>
      <c r="B121" s="200"/>
      <c r="C121" s="200"/>
      <c r="D121" s="200"/>
      <c r="E121" s="207"/>
      <c r="F121" s="199"/>
      <c r="G121" s="199"/>
      <c r="H121" s="202"/>
      <c r="I121" s="203"/>
      <c r="J121" s="204" t="s">
        <v>107</v>
      </c>
      <c r="K121" s="191" t="s">
        <v>187</v>
      </c>
      <c r="L121" s="205">
        <v>100</v>
      </c>
      <c r="M121" s="205">
        <v>100</v>
      </c>
      <c r="N121" s="205">
        <f t="shared" si="9"/>
        <v>0</v>
      </c>
      <c r="O121" s="206">
        <f t="shared" si="10"/>
        <v>100</v>
      </c>
      <c r="P121" s="190"/>
      <c r="Q121" s="218"/>
      <c r="R121" s="218"/>
    </row>
    <row r="122" spans="1:18" ht="33.75" customHeight="1" x14ac:dyDescent="0.25">
      <c r="A122" s="199"/>
      <c r="B122" s="200"/>
      <c r="C122" s="200"/>
      <c r="D122" s="200"/>
      <c r="E122" s="208"/>
      <c r="F122" s="199"/>
      <c r="G122" s="199"/>
      <c r="H122" s="202"/>
      <c r="I122" s="203"/>
      <c r="J122" s="204" t="s">
        <v>135</v>
      </c>
      <c r="K122" s="191" t="s">
        <v>187</v>
      </c>
      <c r="L122" s="205">
        <v>91</v>
      </c>
      <c r="M122" s="205">
        <v>91</v>
      </c>
      <c r="N122" s="205">
        <f t="shared" si="9"/>
        <v>0</v>
      </c>
      <c r="O122" s="206">
        <f t="shared" si="10"/>
        <v>100</v>
      </c>
      <c r="P122" s="190"/>
      <c r="Q122" s="218"/>
      <c r="R122" s="218"/>
    </row>
    <row r="123" spans="1:18" ht="33.75" customHeight="1" x14ac:dyDescent="0.25">
      <c r="A123" s="199">
        <v>25</v>
      </c>
      <c r="B123" s="200" t="s">
        <v>112</v>
      </c>
      <c r="C123" s="200" t="s">
        <v>101</v>
      </c>
      <c r="D123" s="200" t="s">
        <v>133</v>
      </c>
      <c r="E123" s="201" t="s">
        <v>192</v>
      </c>
      <c r="F123" s="199">
        <v>61</v>
      </c>
      <c r="G123" s="199">
        <v>60</v>
      </c>
      <c r="H123" s="202">
        <f>G123-F123</f>
        <v>-1</v>
      </c>
      <c r="I123" s="203">
        <f>G123/F123*100</f>
        <v>98.360655737704917</v>
      </c>
      <c r="J123" s="204" t="s">
        <v>134</v>
      </c>
      <c r="K123" s="191" t="s">
        <v>187</v>
      </c>
      <c r="L123" s="205">
        <v>100</v>
      </c>
      <c r="M123" s="205">
        <v>100</v>
      </c>
      <c r="N123" s="205">
        <f t="shared" si="9"/>
        <v>0</v>
      </c>
      <c r="O123" s="206">
        <f t="shared" si="10"/>
        <v>100</v>
      </c>
      <c r="P123" s="190"/>
      <c r="Q123" s="218">
        <v>12506188.310000001</v>
      </c>
      <c r="R123" s="218">
        <v>12506188.310000001</v>
      </c>
    </row>
    <row r="124" spans="1:18" ht="33.75" customHeight="1" x14ac:dyDescent="0.25">
      <c r="A124" s="199"/>
      <c r="B124" s="200"/>
      <c r="C124" s="200"/>
      <c r="D124" s="200"/>
      <c r="E124" s="207"/>
      <c r="F124" s="199"/>
      <c r="G124" s="199"/>
      <c r="H124" s="202"/>
      <c r="I124" s="203"/>
      <c r="J124" s="204" t="s">
        <v>102</v>
      </c>
      <c r="K124" s="191" t="s">
        <v>187</v>
      </c>
      <c r="L124" s="205">
        <v>100</v>
      </c>
      <c r="M124" s="205">
        <v>100</v>
      </c>
      <c r="N124" s="205">
        <f t="shared" si="9"/>
        <v>0</v>
      </c>
      <c r="O124" s="206">
        <f t="shared" si="10"/>
        <v>100</v>
      </c>
      <c r="P124" s="190"/>
      <c r="Q124" s="218"/>
      <c r="R124" s="218"/>
    </row>
    <row r="125" spans="1:18" ht="33.75" customHeight="1" x14ac:dyDescent="0.25">
      <c r="A125" s="199"/>
      <c r="B125" s="200"/>
      <c r="C125" s="200"/>
      <c r="D125" s="200"/>
      <c r="E125" s="208"/>
      <c r="F125" s="199"/>
      <c r="G125" s="199"/>
      <c r="H125" s="202"/>
      <c r="I125" s="203"/>
      <c r="J125" s="204" t="s">
        <v>135</v>
      </c>
      <c r="K125" s="191" t="s">
        <v>187</v>
      </c>
      <c r="L125" s="205">
        <v>93</v>
      </c>
      <c r="M125" s="205">
        <v>93</v>
      </c>
      <c r="N125" s="205">
        <f t="shared" si="9"/>
        <v>0</v>
      </c>
      <c r="O125" s="206">
        <f t="shared" si="10"/>
        <v>100</v>
      </c>
      <c r="P125" s="190"/>
      <c r="Q125" s="218"/>
      <c r="R125" s="218"/>
    </row>
    <row r="126" spans="1:18" ht="33.75" customHeight="1" x14ac:dyDescent="0.25">
      <c r="A126" s="199"/>
      <c r="B126" s="200"/>
      <c r="C126" s="200" t="s">
        <v>103</v>
      </c>
      <c r="D126" s="200" t="s">
        <v>133</v>
      </c>
      <c r="E126" s="201" t="s">
        <v>192</v>
      </c>
      <c r="F126" s="199">
        <v>65</v>
      </c>
      <c r="G126" s="199">
        <v>67</v>
      </c>
      <c r="H126" s="202">
        <f>G126-F126</f>
        <v>2</v>
      </c>
      <c r="I126" s="203">
        <f>G126/F126*100</f>
        <v>103.07692307692307</v>
      </c>
      <c r="J126" s="204" t="s">
        <v>136</v>
      </c>
      <c r="K126" s="191" t="s">
        <v>187</v>
      </c>
      <c r="L126" s="205">
        <v>100</v>
      </c>
      <c r="M126" s="205">
        <v>97</v>
      </c>
      <c r="N126" s="205">
        <f t="shared" si="9"/>
        <v>-3</v>
      </c>
      <c r="O126" s="206">
        <f t="shared" si="10"/>
        <v>97</v>
      </c>
      <c r="P126" s="190"/>
      <c r="Q126" s="218"/>
      <c r="R126" s="218"/>
    </row>
    <row r="127" spans="1:18" ht="33.75" customHeight="1" x14ac:dyDescent="0.25">
      <c r="A127" s="199"/>
      <c r="B127" s="200"/>
      <c r="C127" s="200"/>
      <c r="D127" s="200"/>
      <c r="E127" s="207"/>
      <c r="F127" s="199"/>
      <c r="G127" s="199"/>
      <c r="H127" s="202"/>
      <c r="I127" s="203"/>
      <c r="J127" s="204" t="s">
        <v>104</v>
      </c>
      <c r="K127" s="191" t="s">
        <v>187</v>
      </c>
      <c r="L127" s="205">
        <v>100</v>
      </c>
      <c r="M127" s="205">
        <v>100</v>
      </c>
      <c r="N127" s="205">
        <f t="shared" si="9"/>
        <v>0</v>
      </c>
      <c r="O127" s="206">
        <f t="shared" si="10"/>
        <v>100</v>
      </c>
      <c r="P127" s="190"/>
      <c r="Q127" s="218"/>
      <c r="R127" s="218"/>
    </row>
    <row r="128" spans="1:18" ht="33.75" customHeight="1" x14ac:dyDescent="0.25">
      <c r="A128" s="199"/>
      <c r="B128" s="200"/>
      <c r="C128" s="200"/>
      <c r="D128" s="200"/>
      <c r="E128" s="208"/>
      <c r="F128" s="199"/>
      <c r="G128" s="199"/>
      <c r="H128" s="202"/>
      <c r="I128" s="203"/>
      <c r="J128" s="204" t="s">
        <v>135</v>
      </c>
      <c r="K128" s="191" t="s">
        <v>187</v>
      </c>
      <c r="L128" s="205">
        <v>93</v>
      </c>
      <c r="M128" s="205">
        <v>93</v>
      </c>
      <c r="N128" s="205">
        <f t="shared" si="9"/>
        <v>0</v>
      </c>
      <c r="O128" s="206">
        <f t="shared" si="10"/>
        <v>100</v>
      </c>
      <c r="P128" s="190"/>
      <c r="Q128" s="218"/>
      <c r="R128" s="218"/>
    </row>
    <row r="129" spans="1:18" ht="33.75" customHeight="1" x14ac:dyDescent="0.25">
      <c r="A129" s="199"/>
      <c r="B129" s="200"/>
      <c r="C129" s="200" t="s">
        <v>109</v>
      </c>
      <c r="D129" s="200" t="s">
        <v>133</v>
      </c>
      <c r="E129" s="201" t="s">
        <v>192</v>
      </c>
      <c r="F129" s="199">
        <v>3</v>
      </c>
      <c r="G129" s="199">
        <v>3</v>
      </c>
      <c r="H129" s="202">
        <f>G129-F129</f>
        <v>0</v>
      </c>
      <c r="I129" s="203">
        <f>G129/F129*100</f>
        <v>100</v>
      </c>
      <c r="J129" s="204" t="s">
        <v>137</v>
      </c>
      <c r="K129" s="191" t="s">
        <v>187</v>
      </c>
      <c r="L129" s="205">
        <v>100</v>
      </c>
      <c r="M129" s="205">
        <v>100</v>
      </c>
      <c r="N129" s="205">
        <f t="shared" si="9"/>
        <v>0</v>
      </c>
      <c r="O129" s="206">
        <f t="shared" si="10"/>
        <v>100</v>
      </c>
      <c r="P129" s="190"/>
      <c r="Q129" s="218"/>
      <c r="R129" s="218"/>
    </row>
    <row r="130" spans="1:18" ht="33.75" customHeight="1" x14ac:dyDescent="0.25">
      <c r="A130" s="199"/>
      <c r="B130" s="200"/>
      <c r="C130" s="200"/>
      <c r="D130" s="200"/>
      <c r="E130" s="207"/>
      <c r="F130" s="199"/>
      <c r="G130" s="199"/>
      <c r="H130" s="202"/>
      <c r="I130" s="203"/>
      <c r="J130" s="204" t="s">
        <v>107</v>
      </c>
      <c r="K130" s="191" t="s">
        <v>187</v>
      </c>
      <c r="L130" s="205">
        <v>100</v>
      </c>
      <c r="M130" s="205">
        <v>100</v>
      </c>
      <c r="N130" s="205">
        <f t="shared" si="9"/>
        <v>0</v>
      </c>
      <c r="O130" s="206">
        <f t="shared" si="10"/>
        <v>100</v>
      </c>
      <c r="P130" s="190"/>
      <c r="Q130" s="218"/>
      <c r="R130" s="218"/>
    </row>
    <row r="131" spans="1:18" ht="33.75" customHeight="1" x14ac:dyDescent="0.25">
      <c r="A131" s="199"/>
      <c r="B131" s="200"/>
      <c r="C131" s="200"/>
      <c r="D131" s="200"/>
      <c r="E131" s="208"/>
      <c r="F131" s="199"/>
      <c r="G131" s="199"/>
      <c r="H131" s="202"/>
      <c r="I131" s="203"/>
      <c r="J131" s="204" t="s">
        <v>135</v>
      </c>
      <c r="K131" s="191" t="s">
        <v>187</v>
      </c>
      <c r="L131" s="205">
        <v>88</v>
      </c>
      <c r="M131" s="205">
        <v>88</v>
      </c>
      <c r="N131" s="205">
        <f t="shared" si="9"/>
        <v>0</v>
      </c>
      <c r="O131" s="206">
        <f t="shared" si="10"/>
        <v>100</v>
      </c>
      <c r="P131" s="190"/>
      <c r="Q131" s="218"/>
      <c r="R131" s="218"/>
    </row>
    <row r="132" spans="1:18" ht="33.75" customHeight="1" x14ac:dyDescent="0.25">
      <c r="A132" s="199">
        <v>26</v>
      </c>
      <c r="B132" s="200" t="s">
        <v>114</v>
      </c>
      <c r="C132" s="200" t="s">
        <v>101</v>
      </c>
      <c r="D132" s="200" t="s">
        <v>133</v>
      </c>
      <c r="E132" s="201" t="s">
        <v>192</v>
      </c>
      <c r="F132" s="199">
        <v>24</v>
      </c>
      <c r="G132" s="199">
        <v>25</v>
      </c>
      <c r="H132" s="202">
        <v>1</v>
      </c>
      <c r="I132" s="203">
        <f>G132/F132*100</f>
        <v>104.16666666666667</v>
      </c>
      <c r="J132" s="204" t="s">
        <v>143</v>
      </c>
      <c r="K132" s="191" t="s">
        <v>187</v>
      </c>
      <c r="L132" s="205">
        <v>100</v>
      </c>
      <c r="M132" s="205">
        <v>100</v>
      </c>
      <c r="N132" s="205">
        <f t="shared" si="9"/>
        <v>0</v>
      </c>
      <c r="O132" s="206">
        <f t="shared" si="10"/>
        <v>100</v>
      </c>
      <c r="P132" s="190"/>
      <c r="Q132" s="218">
        <v>7169991.4299999997</v>
      </c>
      <c r="R132" s="218">
        <v>7169991.4299999997</v>
      </c>
    </row>
    <row r="133" spans="1:18" ht="33.75" customHeight="1" x14ac:dyDescent="0.25">
      <c r="A133" s="199"/>
      <c r="B133" s="200"/>
      <c r="C133" s="200"/>
      <c r="D133" s="200"/>
      <c r="E133" s="207"/>
      <c r="F133" s="199"/>
      <c r="G133" s="199"/>
      <c r="H133" s="202"/>
      <c r="I133" s="203"/>
      <c r="J133" s="204" t="s">
        <v>102</v>
      </c>
      <c r="K133" s="191" t="s">
        <v>187</v>
      </c>
      <c r="L133" s="205">
        <v>100</v>
      </c>
      <c r="M133" s="205">
        <v>100</v>
      </c>
      <c r="N133" s="205">
        <f t="shared" si="9"/>
        <v>0</v>
      </c>
      <c r="O133" s="206">
        <f t="shared" si="10"/>
        <v>100</v>
      </c>
      <c r="P133" s="190"/>
      <c r="Q133" s="218"/>
      <c r="R133" s="218"/>
    </row>
    <row r="134" spans="1:18" ht="33.75" customHeight="1" x14ac:dyDescent="0.25">
      <c r="A134" s="199"/>
      <c r="B134" s="200"/>
      <c r="C134" s="200"/>
      <c r="D134" s="200"/>
      <c r="E134" s="208"/>
      <c r="F134" s="199"/>
      <c r="G134" s="199"/>
      <c r="H134" s="202"/>
      <c r="I134" s="203"/>
      <c r="J134" s="204" t="s">
        <v>135</v>
      </c>
      <c r="K134" s="191" t="s">
        <v>187</v>
      </c>
      <c r="L134" s="205">
        <v>92</v>
      </c>
      <c r="M134" s="205">
        <v>92</v>
      </c>
      <c r="N134" s="205">
        <f t="shared" si="9"/>
        <v>0</v>
      </c>
      <c r="O134" s="206">
        <f t="shared" si="10"/>
        <v>100</v>
      </c>
      <c r="P134" s="190"/>
      <c r="Q134" s="218"/>
      <c r="R134" s="218"/>
    </row>
    <row r="135" spans="1:18" ht="33.75" customHeight="1" x14ac:dyDescent="0.25">
      <c r="A135" s="199"/>
      <c r="B135" s="200"/>
      <c r="C135" s="200" t="s">
        <v>103</v>
      </c>
      <c r="D135" s="200" t="s">
        <v>133</v>
      </c>
      <c r="E135" s="201" t="s">
        <v>192</v>
      </c>
      <c r="F135" s="199">
        <v>24</v>
      </c>
      <c r="G135" s="199">
        <v>24</v>
      </c>
      <c r="H135" s="202">
        <f>G135-F135</f>
        <v>0</v>
      </c>
      <c r="I135" s="203">
        <f>G135/F135*100</f>
        <v>100</v>
      </c>
      <c r="J135" s="204" t="s">
        <v>136</v>
      </c>
      <c r="K135" s="191" t="s">
        <v>187</v>
      </c>
      <c r="L135" s="205">
        <v>100</v>
      </c>
      <c r="M135" s="205">
        <v>100</v>
      </c>
      <c r="N135" s="205">
        <f t="shared" si="9"/>
        <v>0</v>
      </c>
      <c r="O135" s="206">
        <f t="shared" si="10"/>
        <v>100</v>
      </c>
      <c r="P135" s="190"/>
      <c r="Q135" s="218"/>
      <c r="R135" s="218"/>
    </row>
    <row r="136" spans="1:18" ht="33.75" customHeight="1" x14ac:dyDescent="0.25">
      <c r="A136" s="199"/>
      <c r="B136" s="200"/>
      <c r="C136" s="200"/>
      <c r="D136" s="200"/>
      <c r="E136" s="207"/>
      <c r="F136" s="199"/>
      <c r="G136" s="199"/>
      <c r="H136" s="202"/>
      <c r="I136" s="203"/>
      <c r="J136" s="204" t="s">
        <v>104</v>
      </c>
      <c r="K136" s="191" t="s">
        <v>187</v>
      </c>
      <c r="L136" s="205">
        <v>100</v>
      </c>
      <c r="M136" s="205">
        <v>100</v>
      </c>
      <c r="N136" s="205">
        <f t="shared" si="9"/>
        <v>0</v>
      </c>
      <c r="O136" s="206">
        <f t="shared" si="10"/>
        <v>100</v>
      </c>
      <c r="P136" s="190"/>
      <c r="Q136" s="218"/>
      <c r="R136" s="218"/>
    </row>
    <row r="137" spans="1:18" ht="33.75" customHeight="1" x14ac:dyDescent="0.25">
      <c r="A137" s="199"/>
      <c r="B137" s="200"/>
      <c r="C137" s="200"/>
      <c r="D137" s="200"/>
      <c r="E137" s="208"/>
      <c r="F137" s="199"/>
      <c r="G137" s="199"/>
      <c r="H137" s="202"/>
      <c r="I137" s="203"/>
      <c r="J137" s="204" t="s">
        <v>135</v>
      </c>
      <c r="K137" s="191" t="s">
        <v>187</v>
      </c>
      <c r="L137" s="205">
        <v>92</v>
      </c>
      <c r="M137" s="205">
        <v>92</v>
      </c>
      <c r="N137" s="205">
        <f t="shared" si="9"/>
        <v>0</v>
      </c>
      <c r="O137" s="206">
        <f t="shared" si="10"/>
        <v>100</v>
      </c>
      <c r="P137" s="190"/>
      <c r="Q137" s="218"/>
      <c r="R137" s="218"/>
    </row>
    <row r="138" spans="1:18" ht="33.75" customHeight="1" x14ac:dyDescent="0.25">
      <c r="A138" s="199">
        <v>27</v>
      </c>
      <c r="B138" s="200" t="s">
        <v>116</v>
      </c>
      <c r="C138" s="200" t="s">
        <v>101</v>
      </c>
      <c r="D138" s="200" t="s">
        <v>133</v>
      </c>
      <c r="E138" s="201" t="s">
        <v>192</v>
      </c>
      <c r="F138" s="199">
        <v>126</v>
      </c>
      <c r="G138" s="199">
        <v>127</v>
      </c>
      <c r="H138" s="202">
        <f>G138-F138</f>
        <v>1</v>
      </c>
      <c r="I138" s="203">
        <f>G138/F138*100</f>
        <v>100.79365079365078</v>
      </c>
      <c r="J138" s="204" t="s">
        <v>134</v>
      </c>
      <c r="K138" s="191" t="s">
        <v>187</v>
      </c>
      <c r="L138" s="205">
        <v>100</v>
      </c>
      <c r="M138" s="205">
        <v>96</v>
      </c>
      <c r="N138" s="205">
        <f t="shared" si="9"/>
        <v>-4</v>
      </c>
      <c r="O138" s="206">
        <f t="shared" si="10"/>
        <v>96</v>
      </c>
      <c r="P138" s="190"/>
      <c r="Q138" s="218">
        <v>21716933.359999999</v>
      </c>
      <c r="R138" s="218">
        <v>21716933.359999999</v>
      </c>
    </row>
    <row r="139" spans="1:18" ht="33.75" customHeight="1" x14ac:dyDescent="0.25">
      <c r="A139" s="199"/>
      <c r="B139" s="200"/>
      <c r="C139" s="200"/>
      <c r="D139" s="200"/>
      <c r="E139" s="207"/>
      <c r="F139" s="199"/>
      <c r="G139" s="199"/>
      <c r="H139" s="202"/>
      <c r="I139" s="203"/>
      <c r="J139" s="204" t="s">
        <v>102</v>
      </c>
      <c r="K139" s="191" t="s">
        <v>187</v>
      </c>
      <c r="L139" s="205">
        <v>100</v>
      </c>
      <c r="M139" s="205">
        <v>100</v>
      </c>
      <c r="N139" s="205">
        <f t="shared" si="9"/>
        <v>0</v>
      </c>
      <c r="O139" s="206">
        <f t="shared" si="10"/>
        <v>100</v>
      </c>
      <c r="P139" s="190"/>
      <c r="Q139" s="218"/>
      <c r="R139" s="218"/>
    </row>
    <row r="140" spans="1:18" ht="33.75" customHeight="1" x14ac:dyDescent="0.25">
      <c r="A140" s="199"/>
      <c r="B140" s="200"/>
      <c r="C140" s="200"/>
      <c r="D140" s="200"/>
      <c r="E140" s="208"/>
      <c r="F140" s="199"/>
      <c r="G140" s="199"/>
      <c r="H140" s="202"/>
      <c r="I140" s="203"/>
      <c r="J140" s="204" t="s">
        <v>135</v>
      </c>
      <c r="K140" s="191" t="s">
        <v>187</v>
      </c>
      <c r="L140" s="205">
        <v>85</v>
      </c>
      <c r="M140" s="205">
        <v>85</v>
      </c>
      <c r="N140" s="205">
        <f t="shared" si="9"/>
        <v>0</v>
      </c>
      <c r="O140" s="206">
        <f t="shared" si="10"/>
        <v>100</v>
      </c>
      <c r="P140" s="190"/>
      <c r="Q140" s="218"/>
      <c r="R140" s="218"/>
    </row>
    <row r="141" spans="1:18" ht="33.75" customHeight="1" x14ac:dyDescent="0.25">
      <c r="A141" s="199"/>
      <c r="B141" s="200"/>
      <c r="C141" s="200" t="s">
        <v>103</v>
      </c>
      <c r="D141" s="200" t="s">
        <v>133</v>
      </c>
      <c r="E141" s="201" t="s">
        <v>192</v>
      </c>
      <c r="F141" s="199">
        <v>127</v>
      </c>
      <c r="G141" s="199">
        <v>126</v>
      </c>
      <c r="H141" s="202">
        <f>G141-F141</f>
        <v>-1</v>
      </c>
      <c r="I141" s="203">
        <f>G141/F141*100</f>
        <v>99.212598425196859</v>
      </c>
      <c r="J141" s="204" t="s">
        <v>144</v>
      </c>
      <c r="K141" s="191" t="s">
        <v>187</v>
      </c>
      <c r="L141" s="205">
        <v>100</v>
      </c>
      <c r="M141" s="205">
        <v>99</v>
      </c>
      <c r="N141" s="205">
        <f t="shared" si="9"/>
        <v>-1</v>
      </c>
      <c r="O141" s="206">
        <f t="shared" si="10"/>
        <v>99</v>
      </c>
      <c r="P141" s="190"/>
      <c r="Q141" s="218"/>
      <c r="R141" s="218"/>
    </row>
    <row r="142" spans="1:18" ht="33.75" customHeight="1" x14ac:dyDescent="0.25">
      <c r="A142" s="199"/>
      <c r="B142" s="200"/>
      <c r="C142" s="200"/>
      <c r="D142" s="200"/>
      <c r="E142" s="207"/>
      <c r="F142" s="199"/>
      <c r="G142" s="199"/>
      <c r="H142" s="202"/>
      <c r="I142" s="203"/>
      <c r="J142" s="204" t="s">
        <v>104</v>
      </c>
      <c r="K142" s="191" t="s">
        <v>187</v>
      </c>
      <c r="L142" s="205">
        <v>100</v>
      </c>
      <c r="M142" s="205">
        <v>100</v>
      </c>
      <c r="N142" s="205">
        <f t="shared" si="9"/>
        <v>0</v>
      </c>
      <c r="O142" s="206">
        <f t="shared" si="10"/>
        <v>100</v>
      </c>
      <c r="P142" s="190"/>
      <c r="Q142" s="218"/>
      <c r="R142" s="218"/>
    </row>
    <row r="143" spans="1:18" ht="33.75" customHeight="1" x14ac:dyDescent="0.25">
      <c r="A143" s="199"/>
      <c r="B143" s="200"/>
      <c r="C143" s="200"/>
      <c r="D143" s="200"/>
      <c r="E143" s="208"/>
      <c r="F143" s="199"/>
      <c r="G143" s="199"/>
      <c r="H143" s="202"/>
      <c r="I143" s="203"/>
      <c r="J143" s="204" t="s">
        <v>135</v>
      </c>
      <c r="K143" s="191" t="s">
        <v>187</v>
      </c>
      <c r="L143" s="205">
        <v>85</v>
      </c>
      <c r="M143" s="205">
        <v>85</v>
      </c>
      <c r="N143" s="205">
        <f t="shared" si="9"/>
        <v>0</v>
      </c>
      <c r="O143" s="206">
        <f t="shared" si="10"/>
        <v>100</v>
      </c>
      <c r="P143" s="190"/>
      <c r="Q143" s="218"/>
      <c r="R143" s="218"/>
    </row>
    <row r="144" spans="1:18" ht="33.75" customHeight="1" x14ac:dyDescent="0.25">
      <c r="A144" s="199"/>
      <c r="B144" s="200"/>
      <c r="C144" s="200" t="s">
        <v>109</v>
      </c>
      <c r="D144" s="200" t="s">
        <v>133</v>
      </c>
      <c r="E144" s="201" t="s">
        <v>192</v>
      </c>
      <c r="F144" s="199">
        <v>6</v>
      </c>
      <c r="G144" s="199">
        <v>6</v>
      </c>
      <c r="H144" s="202">
        <f>G144-F144</f>
        <v>0</v>
      </c>
      <c r="I144" s="203">
        <f>G144/F144*100</f>
        <v>100</v>
      </c>
      <c r="J144" s="204" t="s">
        <v>137</v>
      </c>
      <c r="K144" s="191" t="s">
        <v>187</v>
      </c>
      <c r="L144" s="205">
        <v>100</v>
      </c>
      <c r="M144" s="205">
        <v>100</v>
      </c>
      <c r="N144" s="205">
        <f t="shared" si="9"/>
        <v>0</v>
      </c>
      <c r="O144" s="206">
        <f t="shared" si="10"/>
        <v>100</v>
      </c>
      <c r="P144" s="190"/>
      <c r="Q144" s="218"/>
      <c r="R144" s="218"/>
    </row>
    <row r="145" spans="1:18" ht="33.75" customHeight="1" x14ac:dyDescent="0.25">
      <c r="A145" s="199"/>
      <c r="B145" s="200"/>
      <c r="C145" s="200"/>
      <c r="D145" s="200"/>
      <c r="E145" s="207"/>
      <c r="F145" s="199"/>
      <c r="G145" s="199"/>
      <c r="H145" s="202"/>
      <c r="I145" s="203"/>
      <c r="J145" s="204" t="s">
        <v>107</v>
      </c>
      <c r="K145" s="191" t="s">
        <v>187</v>
      </c>
      <c r="L145" s="205">
        <v>100</v>
      </c>
      <c r="M145" s="205">
        <v>100</v>
      </c>
      <c r="N145" s="205">
        <f t="shared" si="9"/>
        <v>0</v>
      </c>
      <c r="O145" s="206">
        <f t="shared" si="10"/>
        <v>100</v>
      </c>
      <c r="P145" s="190"/>
      <c r="Q145" s="218"/>
      <c r="R145" s="218"/>
    </row>
    <row r="146" spans="1:18" ht="33.75" customHeight="1" x14ac:dyDescent="0.25">
      <c r="A146" s="199"/>
      <c r="B146" s="200"/>
      <c r="C146" s="200"/>
      <c r="D146" s="200"/>
      <c r="E146" s="208"/>
      <c r="F146" s="199"/>
      <c r="G146" s="199"/>
      <c r="H146" s="202"/>
      <c r="I146" s="203"/>
      <c r="J146" s="204" t="s">
        <v>135</v>
      </c>
      <c r="K146" s="191" t="s">
        <v>187</v>
      </c>
      <c r="L146" s="205">
        <v>84</v>
      </c>
      <c r="M146" s="205">
        <v>84</v>
      </c>
      <c r="N146" s="205">
        <f t="shared" si="9"/>
        <v>0</v>
      </c>
      <c r="O146" s="206">
        <f t="shared" si="10"/>
        <v>100</v>
      </c>
      <c r="P146" s="190"/>
      <c r="Q146" s="218"/>
      <c r="R146" s="218"/>
    </row>
    <row r="147" spans="1:18" ht="33.75" customHeight="1" x14ac:dyDescent="0.25">
      <c r="A147" s="199">
        <v>28</v>
      </c>
      <c r="B147" s="200" t="s">
        <v>118</v>
      </c>
      <c r="C147" s="200" t="s">
        <v>101</v>
      </c>
      <c r="D147" s="200" t="s">
        <v>133</v>
      </c>
      <c r="E147" s="201" t="s">
        <v>192</v>
      </c>
      <c r="F147" s="199">
        <v>90</v>
      </c>
      <c r="G147" s="199">
        <v>89</v>
      </c>
      <c r="H147" s="202">
        <f>G147-F147</f>
        <v>-1</v>
      </c>
      <c r="I147" s="203">
        <f>G147/F147*100</f>
        <v>98.888888888888886</v>
      </c>
      <c r="J147" s="204" t="s">
        <v>143</v>
      </c>
      <c r="K147" s="191" t="s">
        <v>187</v>
      </c>
      <c r="L147" s="205">
        <v>100</v>
      </c>
      <c r="M147" s="205">
        <v>96</v>
      </c>
      <c r="N147" s="205">
        <f t="shared" si="9"/>
        <v>-4</v>
      </c>
      <c r="O147" s="206">
        <f t="shared" si="10"/>
        <v>96</v>
      </c>
      <c r="P147" s="190"/>
      <c r="Q147" s="218">
        <v>14331391.869999999</v>
      </c>
      <c r="R147" s="218">
        <v>14331391.869999999</v>
      </c>
    </row>
    <row r="148" spans="1:18" ht="33.75" customHeight="1" x14ac:dyDescent="0.25">
      <c r="A148" s="199"/>
      <c r="B148" s="200"/>
      <c r="C148" s="200"/>
      <c r="D148" s="200"/>
      <c r="E148" s="207"/>
      <c r="F148" s="199"/>
      <c r="G148" s="199"/>
      <c r="H148" s="202"/>
      <c r="I148" s="203"/>
      <c r="J148" s="204" t="s">
        <v>102</v>
      </c>
      <c r="K148" s="191" t="s">
        <v>187</v>
      </c>
      <c r="L148" s="205">
        <v>100</v>
      </c>
      <c r="M148" s="205">
        <v>100</v>
      </c>
      <c r="N148" s="205">
        <f t="shared" si="9"/>
        <v>0</v>
      </c>
      <c r="O148" s="206">
        <f t="shared" si="10"/>
        <v>100</v>
      </c>
      <c r="P148" s="190"/>
      <c r="Q148" s="218"/>
      <c r="R148" s="218"/>
    </row>
    <row r="149" spans="1:18" ht="33.75" customHeight="1" x14ac:dyDescent="0.25">
      <c r="A149" s="199"/>
      <c r="B149" s="200"/>
      <c r="C149" s="200"/>
      <c r="D149" s="200"/>
      <c r="E149" s="208"/>
      <c r="F149" s="199"/>
      <c r="G149" s="199"/>
      <c r="H149" s="202"/>
      <c r="I149" s="203"/>
      <c r="J149" s="204" t="s">
        <v>135</v>
      </c>
      <c r="K149" s="191" t="s">
        <v>187</v>
      </c>
      <c r="L149" s="205">
        <v>83</v>
      </c>
      <c r="M149" s="205">
        <v>83</v>
      </c>
      <c r="N149" s="205">
        <f t="shared" ref="N149:N203" si="11">M149-L149</f>
        <v>0</v>
      </c>
      <c r="O149" s="206">
        <f t="shared" ref="O149:O203" si="12">M149/L149*100</f>
        <v>100</v>
      </c>
      <c r="P149" s="190"/>
      <c r="Q149" s="218"/>
      <c r="R149" s="218"/>
    </row>
    <row r="150" spans="1:18" ht="33.75" customHeight="1" x14ac:dyDescent="0.25">
      <c r="A150" s="199"/>
      <c r="B150" s="200"/>
      <c r="C150" s="200" t="s">
        <v>103</v>
      </c>
      <c r="D150" s="200" t="s">
        <v>133</v>
      </c>
      <c r="E150" s="201" t="s">
        <v>192</v>
      </c>
      <c r="F150" s="199">
        <v>114</v>
      </c>
      <c r="G150" s="199">
        <v>119</v>
      </c>
      <c r="H150" s="202">
        <f>G150-F150</f>
        <v>5</v>
      </c>
      <c r="I150" s="203">
        <f>G150/F150*100</f>
        <v>104.3859649122807</v>
      </c>
      <c r="J150" s="204" t="s">
        <v>136</v>
      </c>
      <c r="K150" s="191" t="s">
        <v>187</v>
      </c>
      <c r="L150" s="205">
        <v>100</v>
      </c>
      <c r="M150" s="205">
        <v>97</v>
      </c>
      <c r="N150" s="205">
        <f t="shared" si="11"/>
        <v>-3</v>
      </c>
      <c r="O150" s="206">
        <f t="shared" si="12"/>
        <v>97</v>
      </c>
      <c r="P150" s="190"/>
      <c r="Q150" s="218"/>
      <c r="R150" s="218"/>
    </row>
    <row r="151" spans="1:18" ht="33.75" customHeight="1" x14ac:dyDescent="0.25">
      <c r="A151" s="199"/>
      <c r="B151" s="200"/>
      <c r="C151" s="200"/>
      <c r="D151" s="200"/>
      <c r="E151" s="207"/>
      <c r="F151" s="199"/>
      <c r="G151" s="199"/>
      <c r="H151" s="202"/>
      <c r="I151" s="203"/>
      <c r="J151" s="204" t="s">
        <v>104</v>
      </c>
      <c r="K151" s="191" t="s">
        <v>187</v>
      </c>
      <c r="L151" s="205">
        <v>100</v>
      </c>
      <c r="M151" s="205">
        <v>100</v>
      </c>
      <c r="N151" s="205">
        <f t="shared" si="11"/>
        <v>0</v>
      </c>
      <c r="O151" s="206">
        <f t="shared" si="12"/>
        <v>100</v>
      </c>
      <c r="P151" s="190"/>
      <c r="Q151" s="218"/>
      <c r="R151" s="218"/>
    </row>
    <row r="152" spans="1:18" ht="33.75" customHeight="1" x14ac:dyDescent="0.25">
      <c r="A152" s="199"/>
      <c r="B152" s="200"/>
      <c r="C152" s="200"/>
      <c r="D152" s="200"/>
      <c r="E152" s="208"/>
      <c r="F152" s="199"/>
      <c r="G152" s="199"/>
      <c r="H152" s="202"/>
      <c r="I152" s="203"/>
      <c r="J152" s="204" t="s">
        <v>135</v>
      </c>
      <c r="K152" s="191" t="s">
        <v>187</v>
      </c>
      <c r="L152" s="205">
        <v>83</v>
      </c>
      <c r="M152" s="205">
        <v>83</v>
      </c>
      <c r="N152" s="205">
        <f t="shared" si="11"/>
        <v>0</v>
      </c>
      <c r="O152" s="206">
        <f t="shared" si="12"/>
        <v>100</v>
      </c>
      <c r="P152" s="190"/>
      <c r="Q152" s="218"/>
      <c r="R152" s="218"/>
    </row>
    <row r="153" spans="1:18" ht="33.75" customHeight="1" x14ac:dyDescent="0.25">
      <c r="A153" s="199"/>
      <c r="B153" s="200"/>
      <c r="C153" s="200" t="s">
        <v>109</v>
      </c>
      <c r="D153" s="200" t="s">
        <v>133</v>
      </c>
      <c r="E153" s="201" t="s">
        <v>192</v>
      </c>
      <c r="F153" s="199">
        <v>15</v>
      </c>
      <c r="G153" s="199">
        <v>15</v>
      </c>
      <c r="H153" s="202">
        <f>G153-F153</f>
        <v>0</v>
      </c>
      <c r="I153" s="203">
        <f>G153/F153*100</f>
        <v>100</v>
      </c>
      <c r="J153" s="204" t="s">
        <v>137</v>
      </c>
      <c r="K153" s="191" t="s">
        <v>187</v>
      </c>
      <c r="L153" s="205">
        <v>100</v>
      </c>
      <c r="M153" s="205">
        <v>96.5</v>
      </c>
      <c r="N153" s="205">
        <f t="shared" si="11"/>
        <v>-3.5</v>
      </c>
      <c r="O153" s="206">
        <f t="shared" si="12"/>
        <v>96.5</v>
      </c>
      <c r="P153" s="190"/>
      <c r="Q153" s="218"/>
      <c r="R153" s="218"/>
    </row>
    <row r="154" spans="1:18" ht="33.75" customHeight="1" x14ac:dyDescent="0.25">
      <c r="A154" s="199"/>
      <c r="B154" s="200"/>
      <c r="C154" s="200"/>
      <c r="D154" s="200"/>
      <c r="E154" s="207"/>
      <c r="F154" s="199"/>
      <c r="G154" s="199"/>
      <c r="H154" s="202"/>
      <c r="I154" s="203"/>
      <c r="J154" s="204" t="s">
        <v>107</v>
      </c>
      <c r="K154" s="191" t="s">
        <v>187</v>
      </c>
      <c r="L154" s="205">
        <v>100</v>
      </c>
      <c r="M154" s="205">
        <v>100</v>
      </c>
      <c r="N154" s="205">
        <f t="shared" si="11"/>
        <v>0</v>
      </c>
      <c r="O154" s="206">
        <f t="shared" si="12"/>
        <v>100</v>
      </c>
      <c r="P154" s="190"/>
      <c r="Q154" s="218"/>
      <c r="R154" s="218"/>
    </row>
    <row r="155" spans="1:18" ht="33.75" customHeight="1" x14ac:dyDescent="0.25">
      <c r="A155" s="199"/>
      <c r="B155" s="200"/>
      <c r="C155" s="200"/>
      <c r="D155" s="200"/>
      <c r="E155" s="208"/>
      <c r="F155" s="199"/>
      <c r="G155" s="199"/>
      <c r="H155" s="202"/>
      <c r="I155" s="203"/>
      <c r="J155" s="204" t="s">
        <v>135</v>
      </c>
      <c r="K155" s="191" t="s">
        <v>187</v>
      </c>
      <c r="L155" s="205">
        <v>83</v>
      </c>
      <c r="M155" s="205">
        <v>84</v>
      </c>
      <c r="N155" s="205">
        <f t="shared" si="11"/>
        <v>1</v>
      </c>
      <c r="O155" s="206">
        <f t="shared" si="12"/>
        <v>101.20481927710843</v>
      </c>
      <c r="P155" s="190"/>
      <c r="Q155" s="218"/>
      <c r="R155" s="218"/>
    </row>
    <row r="156" spans="1:18" ht="33.75" customHeight="1" x14ac:dyDescent="0.25">
      <c r="A156" s="199">
        <v>29</v>
      </c>
      <c r="B156" s="200" t="s">
        <v>120</v>
      </c>
      <c r="C156" s="200" t="s">
        <v>101</v>
      </c>
      <c r="D156" s="200" t="s">
        <v>133</v>
      </c>
      <c r="E156" s="201" t="s">
        <v>192</v>
      </c>
      <c r="F156" s="199">
        <v>54</v>
      </c>
      <c r="G156" s="199">
        <v>57</v>
      </c>
      <c r="H156" s="202">
        <f>G156-F156</f>
        <v>3</v>
      </c>
      <c r="I156" s="203">
        <f>G156/F156*100</f>
        <v>105.55555555555556</v>
      </c>
      <c r="J156" s="204" t="s">
        <v>134</v>
      </c>
      <c r="K156" s="191" t="s">
        <v>187</v>
      </c>
      <c r="L156" s="205">
        <v>100</v>
      </c>
      <c r="M156" s="205">
        <v>96</v>
      </c>
      <c r="N156" s="205">
        <f t="shared" si="11"/>
        <v>-4</v>
      </c>
      <c r="O156" s="206">
        <f t="shared" si="12"/>
        <v>96</v>
      </c>
      <c r="P156" s="190"/>
      <c r="Q156" s="218">
        <v>9555262.1300000008</v>
      </c>
      <c r="R156" s="218">
        <v>9555262.1300000008</v>
      </c>
    </row>
    <row r="157" spans="1:18" ht="33.75" customHeight="1" x14ac:dyDescent="0.25">
      <c r="A157" s="199"/>
      <c r="B157" s="200"/>
      <c r="C157" s="200"/>
      <c r="D157" s="200"/>
      <c r="E157" s="207"/>
      <c r="F157" s="199"/>
      <c r="G157" s="199"/>
      <c r="H157" s="202"/>
      <c r="I157" s="203"/>
      <c r="J157" s="204" t="s">
        <v>102</v>
      </c>
      <c r="K157" s="191" t="s">
        <v>187</v>
      </c>
      <c r="L157" s="205">
        <v>100</v>
      </c>
      <c r="M157" s="205">
        <v>100</v>
      </c>
      <c r="N157" s="205">
        <f t="shared" si="11"/>
        <v>0</v>
      </c>
      <c r="O157" s="206">
        <f t="shared" si="12"/>
        <v>100</v>
      </c>
      <c r="P157" s="190"/>
      <c r="Q157" s="218"/>
      <c r="R157" s="218"/>
    </row>
    <row r="158" spans="1:18" ht="33.75" customHeight="1" x14ac:dyDescent="0.25">
      <c r="A158" s="199"/>
      <c r="B158" s="200"/>
      <c r="C158" s="200"/>
      <c r="D158" s="200"/>
      <c r="E158" s="208"/>
      <c r="F158" s="199"/>
      <c r="G158" s="199"/>
      <c r="H158" s="202"/>
      <c r="I158" s="203"/>
      <c r="J158" s="204" t="s">
        <v>135</v>
      </c>
      <c r="K158" s="191" t="s">
        <v>187</v>
      </c>
      <c r="L158" s="205">
        <v>91</v>
      </c>
      <c r="M158" s="205">
        <v>91</v>
      </c>
      <c r="N158" s="205">
        <f t="shared" si="11"/>
        <v>0</v>
      </c>
      <c r="O158" s="206">
        <f t="shared" si="12"/>
        <v>100</v>
      </c>
      <c r="P158" s="190"/>
      <c r="Q158" s="218"/>
      <c r="R158" s="218"/>
    </row>
    <row r="159" spans="1:18" ht="33.75" customHeight="1" x14ac:dyDescent="0.25">
      <c r="A159" s="199"/>
      <c r="B159" s="200"/>
      <c r="C159" s="200" t="s">
        <v>103</v>
      </c>
      <c r="D159" s="200" t="s">
        <v>133</v>
      </c>
      <c r="E159" s="201" t="s">
        <v>192</v>
      </c>
      <c r="F159" s="199">
        <v>57</v>
      </c>
      <c r="G159" s="199">
        <v>57</v>
      </c>
      <c r="H159" s="202">
        <f>G159-F159</f>
        <v>0</v>
      </c>
      <c r="I159" s="203">
        <f>G159/F159*100</f>
        <v>100</v>
      </c>
      <c r="J159" s="204" t="s">
        <v>144</v>
      </c>
      <c r="K159" s="191" t="s">
        <v>187</v>
      </c>
      <c r="L159" s="205">
        <v>100</v>
      </c>
      <c r="M159" s="205">
        <v>98</v>
      </c>
      <c r="N159" s="205">
        <f t="shared" si="11"/>
        <v>-2</v>
      </c>
      <c r="O159" s="206">
        <f t="shared" si="12"/>
        <v>98</v>
      </c>
      <c r="P159" s="190"/>
      <c r="Q159" s="218"/>
      <c r="R159" s="218"/>
    </row>
    <row r="160" spans="1:18" ht="33.75" customHeight="1" x14ac:dyDescent="0.25">
      <c r="A160" s="199"/>
      <c r="B160" s="200"/>
      <c r="C160" s="200"/>
      <c r="D160" s="200"/>
      <c r="E160" s="207"/>
      <c r="F160" s="199"/>
      <c r="G160" s="199"/>
      <c r="H160" s="202"/>
      <c r="I160" s="203"/>
      <c r="J160" s="204" t="s">
        <v>104</v>
      </c>
      <c r="K160" s="191" t="s">
        <v>187</v>
      </c>
      <c r="L160" s="205">
        <v>100</v>
      </c>
      <c r="M160" s="205">
        <v>100</v>
      </c>
      <c r="N160" s="205">
        <f t="shared" si="11"/>
        <v>0</v>
      </c>
      <c r="O160" s="206">
        <f t="shared" si="12"/>
        <v>100</v>
      </c>
      <c r="P160" s="190"/>
      <c r="Q160" s="218"/>
      <c r="R160" s="218"/>
    </row>
    <row r="161" spans="1:18" ht="33.75" customHeight="1" x14ac:dyDescent="0.25">
      <c r="A161" s="199"/>
      <c r="B161" s="200"/>
      <c r="C161" s="200"/>
      <c r="D161" s="200"/>
      <c r="E161" s="208"/>
      <c r="F161" s="199"/>
      <c r="G161" s="199"/>
      <c r="H161" s="202"/>
      <c r="I161" s="203"/>
      <c r="J161" s="204" t="s">
        <v>135</v>
      </c>
      <c r="K161" s="191" t="s">
        <v>187</v>
      </c>
      <c r="L161" s="205">
        <v>91</v>
      </c>
      <c r="M161" s="205">
        <v>91</v>
      </c>
      <c r="N161" s="205">
        <f t="shared" si="11"/>
        <v>0</v>
      </c>
      <c r="O161" s="206">
        <f t="shared" si="12"/>
        <v>100</v>
      </c>
      <c r="P161" s="190"/>
      <c r="Q161" s="218"/>
      <c r="R161" s="218"/>
    </row>
    <row r="162" spans="1:18" ht="33.75" customHeight="1" x14ac:dyDescent="0.25">
      <c r="A162" s="199"/>
      <c r="B162" s="200"/>
      <c r="C162" s="200" t="s">
        <v>109</v>
      </c>
      <c r="D162" s="200" t="s">
        <v>133</v>
      </c>
      <c r="E162" s="201" t="s">
        <v>192</v>
      </c>
      <c r="F162" s="199">
        <v>3</v>
      </c>
      <c r="G162" s="199">
        <v>3</v>
      </c>
      <c r="H162" s="202">
        <f>G162-F162</f>
        <v>0</v>
      </c>
      <c r="I162" s="203">
        <f>G162/F162*100</f>
        <v>100</v>
      </c>
      <c r="J162" s="204" t="s">
        <v>139</v>
      </c>
      <c r="K162" s="191" t="s">
        <v>187</v>
      </c>
      <c r="L162" s="205">
        <v>100</v>
      </c>
      <c r="M162" s="205">
        <v>100</v>
      </c>
      <c r="N162" s="205">
        <f t="shared" si="11"/>
        <v>0</v>
      </c>
      <c r="O162" s="206">
        <f t="shared" si="12"/>
        <v>100</v>
      </c>
      <c r="P162" s="190"/>
      <c r="Q162" s="218"/>
      <c r="R162" s="218"/>
    </row>
    <row r="163" spans="1:18" ht="33.75" customHeight="1" x14ac:dyDescent="0.25">
      <c r="A163" s="199"/>
      <c r="B163" s="200"/>
      <c r="C163" s="200"/>
      <c r="D163" s="200"/>
      <c r="E163" s="207"/>
      <c r="F163" s="199"/>
      <c r="G163" s="199"/>
      <c r="H163" s="202"/>
      <c r="I163" s="203"/>
      <c r="J163" s="204" t="s">
        <v>107</v>
      </c>
      <c r="K163" s="191" t="s">
        <v>187</v>
      </c>
      <c r="L163" s="205">
        <v>100</v>
      </c>
      <c r="M163" s="205">
        <v>100</v>
      </c>
      <c r="N163" s="205">
        <f t="shared" si="11"/>
        <v>0</v>
      </c>
      <c r="O163" s="206">
        <f t="shared" si="12"/>
        <v>100</v>
      </c>
      <c r="P163" s="190"/>
      <c r="Q163" s="218"/>
      <c r="R163" s="218"/>
    </row>
    <row r="164" spans="1:18" ht="33.75" customHeight="1" x14ac:dyDescent="0.25">
      <c r="A164" s="199"/>
      <c r="B164" s="200"/>
      <c r="C164" s="200"/>
      <c r="D164" s="200"/>
      <c r="E164" s="208"/>
      <c r="F164" s="199"/>
      <c r="G164" s="199"/>
      <c r="H164" s="202"/>
      <c r="I164" s="203"/>
      <c r="J164" s="204" t="s">
        <v>135</v>
      </c>
      <c r="K164" s="191" t="s">
        <v>187</v>
      </c>
      <c r="L164" s="205">
        <v>91</v>
      </c>
      <c r="M164" s="205">
        <v>91</v>
      </c>
      <c r="N164" s="205">
        <f t="shared" si="11"/>
        <v>0</v>
      </c>
      <c r="O164" s="206">
        <f t="shared" si="12"/>
        <v>100</v>
      </c>
      <c r="P164" s="190"/>
      <c r="Q164" s="218"/>
      <c r="R164" s="218"/>
    </row>
    <row r="165" spans="1:18" ht="33.75" customHeight="1" x14ac:dyDescent="0.25">
      <c r="A165" s="199">
        <v>30</v>
      </c>
      <c r="B165" s="200" t="s">
        <v>122</v>
      </c>
      <c r="C165" s="200" t="s">
        <v>101</v>
      </c>
      <c r="D165" s="200" t="s">
        <v>133</v>
      </c>
      <c r="E165" s="201" t="s">
        <v>192</v>
      </c>
      <c r="F165" s="199">
        <v>77</v>
      </c>
      <c r="G165" s="199">
        <v>80</v>
      </c>
      <c r="H165" s="202">
        <f>G165-F165</f>
        <v>3</v>
      </c>
      <c r="I165" s="203">
        <f>G165/F165*100</f>
        <v>103.89610389610388</v>
      </c>
      <c r="J165" s="204" t="s">
        <v>134</v>
      </c>
      <c r="K165" s="191" t="s">
        <v>187</v>
      </c>
      <c r="L165" s="205">
        <v>100</v>
      </c>
      <c r="M165" s="205">
        <v>100</v>
      </c>
      <c r="N165" s="205">
        <f t="shared" si="11"/>
        <v>0</v>
      </c>
      <c r="O165" s="206">
        <f t="shared" si="12"/>
        <v>100</v>
      </c>
      <c r="P165" s="190"/>
      <c r="Q165" s="218">
        <v>11781418.34</v>
      </c>
      <c r="R165" s="218">
        <v>11781418.34</v>
      </c>
    </row>
    <row r="166" spans="1:18" ht="33.75" customHeight="1" x14ac:dyDescent="0.25">
      <c r="A166" s="199"/>
      <c r="B166" s="200"/>
      <c r="C166" s="200"/>
      <c r="D166" s="200"/>
      <c r="E166" s="207"/>
      <c r="F166" s="199"/>
      <c r="G166" s="199"/>
      <c r="H166" s="202"/>
      <c r="I166" s="203"/>
      <c r="J166" s="204" t="s">
        <v>102</v>
      </c>
      <c r="K166" s="191" t="s">
        <v>187</v>
      </c>
      <c r="L166" s="205">
        <v>100</v>
      </c>
      <c r="M166" s="205">
        <v>100</v>
      </c>
      <c r="N166" s="205">
        <f t="shared" si="11"/>
        <v>0</v>
      </c>
      <c r="O166" s="206">
        <f t="shared" si="12"/>
        <v>100</v>
      </c>
      <c r="P166" s="190"/>
      <c r="Q166" s="218"/>
      <c r="R166" s="218"/>
    </row>
    <row r="167" spans="1:18" ht="33.75" customHeight="1" x14ac:dyDescent="0.25">
      <c r="A167" s="199"/>
      <c r="B167" s="200"/>
      <c r="C167" s="200"/>
      <c r="D167" s="200"/>
      <c r="E167" s="208"/>
      <c r="F167" s="199"/>
      <c r="G167" s="199"/>
      <c r="H167" s="202"/>
      <c r="I167" s="203"/>
      <c r="J167" s="204" t="s">
        <v>135</v>
      </c>
      <c r="K167" s="191" t="s">
        <v>187</v>
      </c>
      <c r="L167" s="205">
        <v>95</v>
      </c>
      <c r="M167" s="205">
        <v>95.1</v>
      </c>
      <c r="N167" s="205">
        <f t="shared" si="11"/>
        <v>9.9999999999994316E-2</v>
      </c>
      <c r="O167" s="206">
        <f t="shared" si="12"/>
        <v>100.10526315789474</v>
      </c>
      <c r="P167" s="190"/>
      <c r="Q167" s="218"/>
      <c r="R167" s="218"/>
    </row>
    <row r="168" spans="1:18" ht="33.75" customHeight="1" x14ac:dyDescent="0.25">
      <c r="A168" s="199"/>
      <c r="B168" s="200"/>
      <c r="C168" s="200" t="s">
        <v>103</v>
      </c>
      <c r="D168" s="200" t="s">
        <v>133</v>
      </c>
      <c r="E168" s="201" t="s">
        <v>192</v>
      </c>
      <c r="F168" s="199">
        <v>83</v>
      </c>
      <c r="G168" s="199">
        <v>84</v>
      </c>
      <c r="H168" s="202">
        <f>G168-F168</f>
        <v>1</v>
      </c>
      <c r="I168" s="203">
        <f>G168/F168*100</f>
        <v>101.20481927710843</v>
      </c>
      <c r="J168" s="204" t="s">
        <v>136</v>
      </c>
      <c r="K168" s="191" t="s">
        <v>187</v>
      </c>
      <c r="L168" s="205">
        <v>100</v>
      </c>
      <c r="M168" s="205">
        <v>100</v>
      </c>
      <c r="N168" s="205">
        <f t="shared" si="11"/>
        <v>0</v>
      </c>
      <c r="O168" s="206">
        <f t="shared" si="12"/>
        <v>100</v>
      </c>
      <c r="P168" s="190"/>
      <c r="Q168" s="218"/>
      <c r="R168" s="218"/>
    </row>
    <row r="169" spans="1:18" ht="33.75" customHeight="1" x14ac:dyDescent="0.25">
      <c r="A169" s="199"/>
      <c r="B169" s="200"/>
      <c r="C169" s="200"/>
      <c r="D169" s="200"/>
      <c r="E169" s="207"/>
      <c r="F169" s="199"/>
      <c r="G169" s="199"/>
      <c r="H169" s="202"/>
      <c r="I169" s="203"/>
      <c r="J169" s="204" t="s">
        <v>104</v>
      </c>
      <c r="K169" s="191" t="s">
        <v>187</v>
      </c>
      <c r="L169" s="205">
        <v>100</v>
      </c>
      <c r="M169" s="205">
        <v>100</v>
      </c>
      <c r="N169" s="205">
        <f t="shared" si="11"/>
        <v>0</v>
      </c>
      <c r="O169" s="206">
        <f t="shared" si="12"/>
        <v>100</v>
      </c>
      <c r="P169" s="190"/>
      <c r="Q169" s="218"/>
      <c r="R169" s="218"/>
    </row>
    <row r="170" spans="1:18" ht="33.75" customHeight="1" x14ac:dyDescent="0.25">
      <c r="A170" s="199"/>
      <c r="B170" s="200"/>
      <c r="C170" s="200"/>
      <c r="D170" s="200"/>
      <c r="E170" s="208"/>
      <c r="F170" s="199"/>
      <c r="G170" s="199"/>
      <c r="H170" s="202"/>
      <c r="I170" s="203"/>
      <c r="J170" s="204" t="s">
        <v>135</v>
      </c>
      <c r="K170" s="191" t="s">
        <v>187</v>
      </c>
      <c r="L170" s="205">
        <v>95</v>
      </c>
      <c r="M170" s="205">
        <v>95.1</v>
      </c>
      <c r="N170" s="205">
        <f t="shared" si="11"/>
        <v>9.9999999999994316E-2</v>
      </c>
      <c r="O170" s="206">
        <f t="shared" si="12"/>
        <v>100.10526315789474</v>
      </c>
      <c r="P170" s="190"/>
      <c r="Q170" s="218"/>
      <c r="R170" s="218"/>
    </row>
    <row r="171" spans="1:18" ht="33.75" customHeight="1" x14ac:dyDescent="0.25">
      <c r="A171" s="199"/>
      <c r="B171" s="200"/>
      <c r="C171" s="200" t="s">
        <v>109</v>
      </c>
      <c r="D171" s="200" t="s">
        <v>133</v>
      </c>
      <c r="E171" s="201" t="s">
        <v>192</v>
      </c>
      <c r="F171" s="199">
        <v>12</v>
      </c>
      <c r="G171" s="199">
        <v>13</v>
      </c>
      <c r="H171" s="202">
        <f>G171-F171</f>
        <v>1</v>
      </c>
      <c r="I171" s="203">
        <f>G171/F171*100</f>
        <v>108.33333333333333</v>
      </c>
      <c r="J171" s="204" t="s">
        <v>137</v>
      </c>
      <c r="K171" s="191" t="s">
        <v>187</v>
      </c>
      <c r="L171" s="205">
        <v>100</v>
      </c>
      <c r="M171" s="205">
        <v>100</v>
      </c>
      <c r="N171" s="205">
        <f t="shared" si="11"/>
        <v>0</v>
      </c>
      <c r="O171" s="206">
        <f t="shared" si="12"/>
        <v>100</v>
      </c>
      <c r="P171" s="190"/>
      <c r="Q171" s="218"/>
      <c r="R171" s="218"/>
    </row>
    <row r="172" spans="1:18" ht="33.75" customHeight="1" x14ac:dyDescent="0.25">
      <c r="A172" s="199"/>
      <c r="B172" s="200"/>
      <c r="C172" s="200"/>
      <c r="D172" s="200"/>
      <c r="E172" s="207"/>
      <c r="F172" s="199"/>
      <c r="G172" s="199"/>
      <c r="H172" s="202"/>
      <c r="I172" s="203"/>
      <c r="J172" s="204" t="s">
        <v>107</v>
      </c>
      <c r="K172" s="191" t="s">
        <v>187</v>
      </c>
      <c r="L172" s="205">
        <v>100</v>
      </c>
      <c r="M172" s="205">
        <v>100</v>
      </c>
      <c r="N172" s="205">
        <f t="shared" si="11"/>
        <v>0</v>
      </c>
      <c r="O172" s="206">
        <f t="shared" si="12"/>
        <v>100</v>
      </c>
      <c r="P172" s="190"/>
      <c r="Q172" s="218"/>
      <c r="R172" s="218"/>
    </row>
    <row r="173" spans="1:18" ht="33.75" customHeight="1" x14ac:dyDescent="0.25">
      <c r="A173" s="199"/>
      <c r="B173" s="200"/>
      <c r="C173" s="200"/>
      <c r="D173" s="200"/>
      <c r="E173" s="208"/>
      <c r="F173" s="199"/>
      <c r="G173" s="199"/>
      <c r="H173" s="202"/>
      <c r="I173" s="203"/>
      <c r="J173" s="204" t="s">
        <v>135</v>
      </c>
      <c r="K173" s="191" t="s">
        <v>187</v>
      </c>
      <c r="L173" s="205">
        <v>95</v>
      </c>
      <c r="M173" s="205">
        <v>95.1</v>
      </c>
      <c r="N173" s="205">
        <f t="shared" si="11"/>
        <v>9.9999999999994316E-2</v>
      </c>
      <c r="O173" s="206">
        <f t="shared" si="12"/>
        <v>100.10526315789474</v>
      </c>
      <c r="P173" s="190"/>
      <c r="Q173" s="218"/>
      <c r="R173" s="218"/>
    </row>
    <row r="174" spans="1:18" ht="45.75" customHeight="1" x14ac:dyDescent="0.25">
      <c r="A174" s="199">
        <v>31</v>
      </c>
      <c r="B174" s="200" t="s">
        <v>124</v>
      </c>
      <c r="C174" s="200" t="s">
        <v>101</v>
      </c>
      <c r="D174" s="200" t="s">
        <v>133</v>
      </c>
      <c r="E174" s="201" t="s">
        <v>192</v>
      </c>
      <c r="F174" s="199">
        <v>125</v>
      </c>
      <c r="G174" s="199">
        <v>129</v>
      </c>
      <c r="H174" s="202">
        <f>G174-F174</f>
        <v>4</v>
      </c>
      <c r="I174" s="203">
        <f>G174/F174*100</f>
        <v>103.2</v>
      </c>
      <c r="J174" s="204" t="s">
        <v>134</v>
      </c>
      <c r="K174" s="191" t="s">
        <v>187</v>
      </c>
      <c r="L174" s="205">
        <v>100</v>
      </c>
      <c r="M174" s="205">
        <v>99.5</v>
      </c>
      <c r="N174" s="205">
        <f t="shared" si="11"/>
        <v>-0.5</v>
      </c>
      <c r="O174" s="206">
        <f t="shared" si="12"/>
        <v>99.5</v>
      </c>
      <c r="P174" s="190"/>
      <c r="Q174" s="218">
        <v>17945336.300000001</v>
      </c>
      <c r="R174" s="218">
        <v>17945336.300000001</v>
      </c>
    </row>
    <row r="175" spans="1:18" ht="33.75" customHeight="1" x14ac:dyDescent="0.25">
      <c r="A175" s="199"/>
      <c r="B175" s="200"/>
      <c r="C175" s="200"/>
      <c r="D175" s="200"/>
      <c r="E175" s="207"/>
      <c r="F175" s="199"/>
      <c r="G175" s="199"/>
      <c r="H175" s="202"/>
      <c r="I175" s="203"/>
      <c r="J175" s="204" t="s">
        <v>102</v>
      </c>
      <c r="K175" s="191" t="s">
        <v>187</v>
      </c>
      <c r="L175" s="205">
        <v>100</v>
      </c>
      <c r="M175" s="205">
        <v>100</v>
      </c>
      <c r="N175" s="205">
        <f t="shared" si="11"/>
        <v>0</v>
      </c>
      <c r="O175" s="206">
        <f t="shared" si="12"/>
        <v>100</v>
      </c>
      <c r="P175" s="190"/>
      <c r="Q175" s="218"/>
      <c r="R175" s="218"/>
    </row>
    <row r="176" spans="1:18" ht="30" customHeight="1" x14ac:dyDescent="0.25">
      <c r="A176" s="199"/>
      <c r="B176" s="200"/>
      <c r="C176" s="200"/>
      <c r="D176" s="200"/>
      <c r="E176" s="208"/>
      <c r="F176" s="199"/>
      <c r="G176" s="199"/>
      <c r="H176" s="202"/>
      <c r="I176" s="203"/>
      <c r="J176" s="204" t="s">
        <v>135</v>
      </c>
      <c r="K176" s="191" t="s">
        <v>187</v>
      </c>
      <c r="L176" s="205">
        <v>92</v>
      </c>
      <c r="M176" s="205">
        <v>92</v>
      </c>
      <c r="N176" s="205">
        <f t="shared" si="11"/>
        <v>0</v>
      </c>
      <c r="O176" s="206">
        <f t="shared" si="12"/>
        <v>100</v>
      </c>
      <c r="P176" s="190"/>
      <c r="Q176" s="218"/>
      <c r="R176" s="218"/>
    </row>
    <row r="177" spans="1:18" ht="33.75" customHeight="1" x14ac:dyDescent="0.25">
      <c r="A177" s="199"/>
      <c r="B177" s="200"/>
      <c r="C177" s="200" t="s">
        <v>103</v>
      </c>
      <c r="D177" s="200" t="s">
        <v>133</v>
      </c>
      <c r="E177" s="201" t="s">
        <v>192</v>
      </c>
      <c r="F177" s="199">
        <v>151</v>
      </c>
      <c r="G177" s="199">
        <v>157</v>
      </c>
      <c r="H177" s="202">
        <f>G177-F177</f>
        <v>6</v>
      </c>
      <c r="I177" s="203">
        <f>G177/F177*100</f>
        <v>103.97350993377484</v>
      </c>
      <c r="J177" s="204" t="s">
        <v>144</v>
      </c>
      <c r="K177" s="191" t="s">
        <v>187</v>
      </c>
      <c r="L177" s="205">
        <v>100</v>
      </c>
      <c r="M177" s="205">
        <v>96.5</v>
      </c>
      <c r="N177" s="205">
        <f t="shared" si="11"/>
        <v>-3.5</v>
      </c>
      <c r="O177" s="206">
        <f t="shared" si="12"/>
        <v>96.5</v>
      </c>
      <c r="P177" s="190"/>
      <c r="Q177" s="218"/>
      <c r="R177" s="218"/>
    </row>
    <row r="178" spans="1:18" ht="33.75" customHeight="1" x14ac:dyDescent="0.25">
      <c r="A178" s="199"/>
      <c r="B178" s="200"/>
      <c r="C178" s="200"/>
      <c r="D178" s="200"/>
      <c r="E178" s="207"/>
      <c r="F178" s="199"/>
      <c r="G178" s="199"/>
      <c r="H178" s="202"/>
      <c r="I178" s="203"/>
      <c r="J178" s="204" t="s">
        <v>104</v>
      </c>
      <c r="K178" s="191" t="s">
        <v>187</v>
      </c>
      <c r="L178" s="205">
        <v>100</v>
      </c>
      <c r="M178" s="205">
        <v>100</v>
      </c>
      <c r="N178" s="205">
        <f t="shared" si="11"/>
        <v>0</v>
      </c>
      <c r="O178" s="206">
        <f t="shared" si="12"/>
        <v>100</v>
      </c>
      <c r="P178" s="190"/>
      <c r="Q178" s="218"/>
      <c r="R178" s="218"/>
    </row>
    <row r="179" spans="1:18" ht="33.75" customHeight="1" x14ac:dyDescent="0.25">
      <c r="A179" s="199"/>
      <c r="B179" s="200"/>
      <c r="C179" s="200"/>
      <c r="D179" s="200"/>
      <c r="E179" s="208"/>
      <c r="F179" s="199"/>
      <c r="G179" s="199"/>
      <c r="H179" s="202"/>
      <c r="I179" s="203"/>
      <c r="J179" s="204" t="s">
        <v>135</v>
      </c>
      <c r="K179" s="191" t="s">
        <v>187</v>
      </c>
      <c r="L179" s="205">
        <v>92</v>
      </c>
      <c r="M179" s="205">
        <v>92</v>
      </c>
      <c r="N179" s="205">
        <f t="shared" si="11"/>
        <v>0</v>
      </c>
      <c r="O179" s="206">
        <f t="shared" si="12"/>
        <v>100</v>
      </c>
      <c r="P179" s="190"/>
      <c r="Q179" s="218"/>
      <c r="R179" s="218"/>
    </row>
    <row r="180" spans="1:18" ht="33.75" customHeight="1" x14ac:dyDescent="0.25">
      <c r="A180" s="199"/>
      <c r="B180" s="200"/>
      <c r="C180" s="200" t="s">
        <v>109</v>
      </c>
      <c r="D180" s="200" t="s">
        <v>133</v>
      </c>
      <c r="E180" s="201" t="s">
        <v>192</v>
      </c>
      <c r="F180" s="199">
        <v>23</v>
      </c>
      <c r="G180" s="199">
        <v>24</v>
      </c>
      <c r="H180" s="202">
        <f>G180-F180</f>
        <v>1</v>
      </c>
      <c r="I180" s="203">
        <f>G180/F180*100</f>
        <v>104.34782608695652</v>
      </c>
      <c r="J180" s="204" t="s">
        <v>137</v>
      </c>
      <c r="K180" s="191" t="s">
        <v>187</v>
      </c>
      <c r="L180" s="205">
        <v>100</v>
      </c>
      <c r="M180" s="205">
        <v>95.6</v>
      </c>
      <c r="N180" s="205">
        <f t="shared" si="11"/>
        <v>-4.4000000000000057</v>
      </c>
      <c r="O180" s="206">
        <f t="shared" si="12"/>
        <v>95.6</v>
      </c>
      <c r="P180" s="190"/>
      <c r="Q180" s="218"/>
      <c r="R180" s="218"/>
    </row>
    <row r="181" spans="1:18" ht="33.75" customHeight="1" x14ac:dyDescent="0.25">
      <c r="A181" s="199"/>
      <c r="B181" s="200"/>
      <c r="C181" s="200"/>
      <c r="D181" s="200"/>
      <c r="E181" s="207"/>
      <c r="F181" s="199"/>
      <c r="G181" s="199"/>
      <c r="H181" s="202"/>
      <c r="I181" s="203"/>
      <c r="J181" s="204" t="s">
        <v>107</v>
      </c>
      <c r="K181" s="191" t="s">
        <v>187</v>
      </c>
      <c r="L181" s="205">
        <v>100</v>
      </c>
      <c r="M181" s="205">
        <v>100</v>
      </c>
      <c r="N181" s="205">
        <f t="shared" si="11"/>
        <v>0</v>
      </c>
      <c r="O181" s="206">
        <f t="shared" si="12"/>
        <v>100</v>
      </c>
      <c r="P181" s="190"/>
      <c r="Q181" s="218"/>
      <c r="R181" s="218"/>
    </row>
    <row r="182" spans="1:18" ht="33.75" customHeight="1" x14ac:dyDescent="0.25">
      <c r="A182" s="199"/>
      <c r="B182" s="200"/>
      <c r="C182" s="200"/>
      <c r="D182" s="200"/>
      <c r="E182" s="208"/>
      <c r="F182" s="199"/>
      <c r="G182" s="199"/>
      <c r="H182" s="202"/>
      <c r="I182" s="203"/>
      <c r="J182" s="204" t="s">
        <v>135</v>
      </c>
      <c r="K182" s="191" t="s">
        <v>187</v>
      </c>
      <c r="L182" s="205">
        <v>92</v>
      </c>
      <c r="M182" s="205">
        <v>92</v>
      </c>
      <c r="N182" s="205">
        <f t="shared" si="11"/>
        <v>0</v>
      </c>
      <c r="O182" s="206">
        <f t="shared" si="12"/>
        <v>100</v>
      </c>
      <c r="P182" s="190"/>
      <c r="Q182" s="218"/>
      <c r="R182" s="218"/>
    </row>
    <row r="183" spans="1:18" ht="33.75" customHeight="1" x14ac:dyDescent="0.25">
      <c r="A183" s="199">
        <v>32</v>
      </c>
      <c r="B183" s="200" t="s">
        <v>126</v>
      </c>
      <c r="C183" s="200" t="s">
        <v>101</v>
      </c>
      <c r="D183" s="200" t="s">
        <v>133</v>
      </c>
      <c r="E183" s="201" t="s">
        <v>192</v>
      </c>
      <c r="F183" s="199">
        <v>57</v>
      </c>
      <c r="G183" s="199">
        <v>57</v>
      </c>
      <c r="H183" s="202">
        <f>G183-F183</f>
        <v>0</v>
      </c>
      <c r="I183" s="203">
        <f>G183/F183*100</f>
        <v>100</v>
      </c>
      <c r="J183" s="204" t="s">
        <v>134</v>
      </c>
      <c r="K183" s="191" t="s">
        <v>187</v>
      </c>
      <c r="L183" s="205">
        <v>100</v>
      </c>
      <c r="M183" s="205">
        <v>100</v>
      </c>
      <c r="N183" s="205">
        <f t="shared" si="11"/>
        <v>0</v>
      </c>
      <c r="O183" s="206">
        <f t="shared" si="12"/>
        <v>100</v>
      </c>
      <c r="P183" s="190"/>
      <c r="Q183" s="218">
        <v>8261574.3700000001</v>
      </c>
      <c r="R183" s="218">
        <v>8261574.3700000001</v>
      </c>
    </row>
    <row r="184" spans="1:18" ht="33.75" customHeight="1" x14ac:dyDescent="0.25">
      <c r="A184" s="199"/>
      <c r="B184" s="200"/>
      <c r="C184" s="200"/>
      <c r="D184" s="200"/>
      <c r="E184" s="207"/>
      <c r="F184" s="199"/>
      <c r="G184" s="199"/>
      <c r="H184" s="202"/>
      <c r="I184" s="203"/>
      <c r="J184" s="204" t="s">
        <v>102</v>
      </c>
      <c r="K184" s="191" t="s">
        <v>187</v>
      </c>
      <c r="L184" s="205">
        <v>100</v>
      </c>
      <c r="M184" s="205">
        <v>100</v>
      </c>
      <c r="N184" s="205">
        <f t="shared" si="11"/>
        <v>0</v>
      </c>
      <c r="O184" s="206">
        <f t="shared" si="12"/>
        <v>100</v>
      </c>
      <c r="P184" s="190"/>
      <c r="Q184" s="218"/>
      <c r="R184" s="218"/>
    </row>
    <row r="185" spans="1:18" ht="33.75" customHeight="1" x14ac:dyDescent="0.25">
      <c r="A185" s="199"/>
      <c r="B185" s="200"/>
      <c r="C185" s="200"/>
      <c r="D185" s="200"/>
      <c r="E185" s="208"/>
      <c r="F185" s="199"/>
      <c r="G185" s="199"/>
      <c r="H185" s="202"/>
      <c r="I185" s="203"/>
      <c r="J185" s="204" t="s">
        <v>135</v>
      </c>
      <c r="K185" s="191" t="s">
        <v>187</v>
      </c>
      <c r="L185" s="205">
        <v>91</v>
      </c>
      <c r="M185" s="205">
        <v>91</v>
      </c>
      <c r="N185" s="205">
        <f t="shared" si="11"/>
        <v>0</v>
      </c>
      <c r="O185" s="206">
        <f t="shared" si="12"/>
        <v>100</v>
      </c>
      <c r="P185" s="190"/>
      <c r="Q185" s="218"/>
      <c r="R185" s="218"/>
    </row>
    <row r="186" spans="1:18" ht="30" customHeight="1" x14ac:dyDescent="0.25">
      <c r="A186" s="199"/>
      <c r="B186" s="200"/>
      <c r="C186" s="200" t="s">
        <v>103</v>
      </c>
      <c r="D186" s="200" t="s">
        <v>133</v>
      </c>
      <c r="E186" s="201" t="s">
        <v>192</v>
      </c>
      <c r="F186" s="199">
        <v>50</v>
      </c>
      <c r="G186" s="199">
        <v>51</v>
      </c>
      <c r="H186" s="202">
        <f>G186-F186</f>
        <v>1</v>
      </c>
      <c r="I186" s="203">
        <f>G186/F186*100</f>
        <v>102</v>
      </c>
      <c r="J186" s="204" t="s">
        <v>136</v>
      </c>
      <c r="K186" s="191" t="s">
        <v>187</v>
      </c>
      <c r="L186" s="205">
        <v>100</v>
      </c>
      <c r="M186" s="205">
        <v>100</v>
      </c>
      <c r="N186" s="205">
        <f t="shared" si="11"/>
        <v>0</v>
      </c>
      <c r="O186" s="206">
        <f t="shared" si="12"/>
        <v>100</v>
      </c>
      <c r="P186" s="190"/>
      <c r="Q186" s="218"/>
      <c r="R186" s="218"/>
    </row>
    <row r="187" spans="1:18" ht="33.75" customHeight="1" x14ac:dyDescent="0.25">
      <c r="A187" s="199"/>
      <c r="B187" s="200"/>
      <c r="C187" s="200"/>
      <c r="D187" s="200"/>
      <c r="E187" s="207"/>
      <c r="F187" s="199"/>
      <c r="G187" s="199"/>
      <c r="H187" s="202"/>
      <c r="I187" s="203"/>
      <c r="J187" s="204" t="s">
        <v>104</v>
      </c>
      <c r="K187" s="191" t="s">
        <v>187</v>
      </c>
      <c r="L187" s="205">
        <v>100</v>
      </c>
      <c r="M187" s="205">
        <v>100</v>
      </c>
      <c r="N187" s="205">
        <f t="shared" si="11"/>
        <v>0</v>
      </c>
      <c r="O187" s="206">
        <f t="shared" si="12"/>
        <v>100</v>
      </c>
      <c r="P187" s="190"/>
      <c r="Q187" s="218"/>
      <c r="R187" s="218"/>
    </row>
    <row r="188" spans="1:18" ht="33.75" customHeight="1" x14ac:dyDescent="0.25">
      <c r="A188" s="199"/>
      <c r="B188" s="200"/>
      <c r="C188" s="200"/>
      <c r="D188" s="200"/>
      <c r="E188" s="208"/>
      <c r="F188" s="199"/>
      <c r="G188" s="199"/>
      <c r="H188" s="202"/>
      <c r="I188" s="203"/>
      <c r="J188" s="204" t="s">
        <v>135</v>
      </c>
      <c r="K188" s="191" t="s">
        <v>187</v>
      </c>
      <c r="L188" s="205">
        <v>91</v>
      </c>
      <c r="M188" s="205">
        <v>91</v>
      </c>
      <c r="N188" s="205">
        <f t="shared" si="11"/>
        <v>0</v>
      </c>
      <c r="O188" s="206">
        <f t="shared" si="12"/>
        <v>100</v>
      </c>
      <c r="P188" s="190"/>
      <c r="Q188" s="218"/>
      <c r="R188" s="218"/>
    </row>
    <row r="189" spans="1:18" ht="33.75" customHeight="1" x14ac:dyDescent="0.25">
      <c r="A189" s="199">
        <v>33</v>
      </c>
      <c r="B189" s="200" t="s">
        <v>128</v>
      </c>
      <c r="C189" s="200" t="s">
        <v>101</v>
      </c>
      <c r="D189" s="200" t="s">
        <v>133</v>
      </c>
      <c r="E189" s="201" t="s">
        <v>192</v>
      </c>
      <c r="F189" s="199">
        <v>152</v>
      </c>
      <c r="G189" s="199">
        <v>158</v>
      </c>
      <c r="H189" s="202">
        <f>G189-F189</f>
        <v>6</v>
      </c>
      <c r="I189" s="203">
        <f>G189/F189*100</f>
        <v>103.94736842105263</v>
      </c>
      <c r="J189" s="204" t="s">
        <v>134</v>
      </c>
      <c r="K189" s="191" t="s">
        <v>187</v>
      </c>
      <c r="L189" s="205">
        <v>100</v>
      </c>
      <c r="M189" s="205">
        <v>98</v>
      </c>
      <c r="N189" s="205">
        <f t="shared" si="11"/>
        <v>-2</v>
      </c>
      <c r="O189" s="206">
        <f t="shared" si="12"/>
        <v>98</v>
      </c>
      <c r="P189" s="190"/>
      <c r="Q189" s="218">
        <v>22425208.43</v>
      </c>
      <c r="R189" s="218">
        <v>22425208.43</v>
      </c>
    </row>
    <row r="190" spans="1:18" ht="33.75" customHeight="1" x14ac:dyDescent="0.25">
      <c r="A190" s="199"/>
      <c r="B190" s="200"/>
      <c r="C190" s="200"/>
      <c r="D190" s="200"/>
      <c r="E190" s="207"/>
      <c r="F190" s="199"/>
      <c r="G190" s="199"/>
      <c r="H190" s="202"/>
      <c r="I190" s="203"/>
      <c r="J190" s="204" t="s">
        <v>102</v>
      </c>
      <c r="K190" s="191" t="s">
        <v>187</v>
      </c>
      <c r="L190" s="205">
        <v>100</v>
      </c>
      <c r="M190" s="205">
        <v>100</v>
      </c>
      <c r="N190" s="205">
        <f t="shared" si="11"/>
        <v>0</v>
      </c>
      <c r="O190" s="206">
        <f t="shared" si="12"/>
        <v>100</v>
      </c>
      <c r="P190" s="190"/>
      <c r="Q190" s="218"/>
      <c r="R190" s="218"/>
    </row>
    <row r="191" spans="1:18" ht="33.75" customHeight="1" x14ac:dyDescent="0.25">
      <c r="A191" s="199"/>
      <c r="B191" s="200"/>
      <c r="C191" s="200"/>
      <c r="D191" s="200"/>
      <c r="E191" s="208"/>
      <c r="F191" s="199"/>
      <c r="G191" s="199"/>
      <c r="H191" s="202"/>
      <c r="I191" s="203"/>
      <c r="J191" s="204" t="s">
        <v>135</v>
      </c>
      <c r="K191" s="191" t="s">
        <v>187</v>
      </c>
      <c r="L191" s="205">
        <v>95</v>
      </c>
      <c r="M191" s="205">
        <v>95</v>
      </c>
      <c r="N191" s="205">
        <f t="shared" si="11"/>
        <v>0</v>
      </c>
      <c r="O191" s="206">
        <f t="shared" si="12"/>
        <v>100</v>
      </c>
      <c r="P191" s="190"/>
      <c r="Q191" s="218"/>
      <c r="R191" s="218"/>
    </row>
    <row r="192" spans="1:18" ht="33.75" customHeight="1" x14ac:dyDescent="0.25">
      <c r="A192" s="199"/>
      <c r="B192" s="200"/>
      <c r="C192" s="200" t="s">
        <v>103</v>
      </c>
      <c r="D192" s="200" t="s">
        <v>133</v>
      </c>
      <c r="E192" s="201" t="s">
        <v>192</v>
      </c>
      <c r="F192" s="199">
        <v>210</v>
      </c>
      <c r="G192" s="199">
        <v>216</v>
      </c>
      <c r="H192" s="202">
        <f>G192-F192</f>
        <v>6</v>
      </c>
      <c r="I192" s="203">
        <f>G192/F192*100</f>
        <v>102.85714285714285</v>
      </c>
      <c r="J192" s="204" t="s">
        <v>144</v>
      </c>
      <c r="K192" s="191" t="s">
        <v>187</v>
      </c>
      <c r="L192" s="205">
        <v>100</v>
      </c>
      <c r="M192" s="205">
        <v>98</v>
      </c>
      <c r="N192" s="205">
        <f t="shared" si="11"/>
        <v>-2</v>
      </c>
      <c r="O192" s="206">
        <f t="shared" si="12"/>
        <v>98</v>
      </c>
      <c r="P192" s="190"/>
      <c r="Q192" s="218"/>
      <c r="R192" s="218"/>
    </row>
    <row r="193" spans="1:18" ht="33.75" customHeight="1" x14ac:dyDescent="0.25">
      <c r="A193" s="199"/>
      <c r="B193" s="200"/>
      <c r="C193" s="200"/>
      <c r="D193" s="200"/>
      <c r="E193" s="207"/>
      <c r="F193" s="199"/>
      <c r="G193" s="199"/>
      <c r="H193" s="202"/>
      <c r="I193" s="203"/>
      <c r="J193" s="204" t="s">
        <v>104</v>
      </c>
      <c r="K193" s="191" t="s">
        <v>187</v>
      </c>
      <c r="L193" s="205">
        <v>100</v>
      </c>
      <c r="M193" s="205">
        <v>100</v>
      </c>
      <c r="N193" s="205">
        <f t="shared" si="11"/>
        <v>0</v>
      </c>
      <c r="O193" s="206">
        <f t="shared" si="12"/>
        <v>100</v>
      </c>
      <c r="P193" s="190"/>
      <c r="Q193" s="218"/>
      <c r="R193" s="218"/>
    </row>
    <row r="194" spans="1:18" ht="33.75" customHeight="1" x14ac:dyDescent="0.25">
      <c r="A194" s="199"/>
      <c r="B194" s="200"/>
      <c r="C194" s="200"/>
      <c r="D194" s="200"/>
      <c r="E194" s="208"/>
      <c r="F194" s="199"/>
      <c r="G194" s="199"/>
      <c r="H194" s="202"/>
      <c r="I194" s="203"/>
      <c r="J194" s="204" t="s">
        <v>135</v>
      </c>
      <c r="K194" s="191" t="s">
        <v>187</v>
      </c>
      <c r="L194" s="205">
        <v>95</v>
      </c>
      <c r="M194" s="205">
        <v>95</v>
      </c>
      <c r="N194" s="205">
        <f t="shared" si="11"/>
        <v>0</v>
      </c>
      <c r="O194" s="206">
        <f t="shared" si="12"/>
        <v>100</v>
      </c>
      <c r="P194" s="190"/>
      <c r="Q194" s="218"/>
      <c r="R194" s="218"/>
    </row>
    <row r="195" spans="1:18" ht="33.75" customHeight="1" x14ac:dyDescent="0.25">
      <c r="A195" s="199"/>
      <c r="B195" s="200"/>
      <c r="C195" s="200" t="s">
        <v>109</v>
      </c>
      <c r="D195" s="200" t="s">
        <v>133</v>
      </c>
      <c r="E195" s="201" t="s">
        <v>192</v>
      </c>
      <c r="F195" s="199">
        <v>25</v>
      </c>
      <c r="G195" s="199">
        <v>26</v>
      </c>
      <c r="H195" s="202">
        <f>G195-F195</f>
        <v>1</v>
      </c>
      <c r="I195" s="203">
        <f>G195/F195*100</f>
        <v>104</v>
      </c>
      <c r="J195" s="204" t="s">
        <v>137</v>
      </c>
      <c r="K195" s="191" t="s">
        <v>187</v>
      </c>
      <c r="L195" s="205">
        <v>100</v>
      </c>
      <c r="M195" s="205">
        <v>100</v>
      </c>
      <c r="N195" s="205">
        <f t="shared" si="11"/>
        <v>0</v>
      </c>
      <c r="O195" s="206">
        <f t="shared" si="12"/>
        <v>100</v>
      </c>
      <c r="P195" s="190"/>
      <c r="Q195" s="218"/>
      <c r="R195" s="218"/>
    </row>
    <row r="196" spans="1:18" ht="33.75" customHeight="1" x14ac:dyDescent="0.25">
      <c r="A196" s="199"/>
      <c r="B196" s="200"/>
      <c r="C196" s="200"/>
      <c r="D196" s="200"/>
      <c r="E196" s="207"/>
      <c r="F196" s="199"/>
      <c r="G196" s="199"/>
      <c r="H196" s="202"/>
      <c r="I196" s="203"/>
      <c r="J196" s="204" t="s">
        <v>107</v>
      </c>
      <c r="K196" s="191" t="s">
        <v>187</v>
      </c>
      <c r="L196" s="205">
        <v>100</v>
      </c>
      <c r="M196" s="205">
        <v>100</v>
      </c>
      <c r="N196" s="205">
        <f t="shared" si="11"/>
        <v>0</v>
      </c>
      <c r="O196" s="206">
        <f t="shared" si="12"/>
        <v>100</v>
      </c>
      <c r="P196" s="190"/>
      <c r="Q196" s="218"/>
      <c r="R196" s="218"/>
    </row>
    <row r="197" spans="1:18" ht="33.75" customHeight="1" x14ac:dyDescent="0.25">
      <c r="A197" s="199"/>
      <c r="B197" s="200"/>
      <c r="C197" s="200"/>
      <c r="D197" s="200"/>
      <c r="E197" s="208"/>
      <c r="F197" s="199"/>
      <c r="G197" s="199"/>
      <c r="H197" s="202"/>
      <c r="I197" s="203"/>
      <c r="J197" s="204" t="s">
        <v>135</v>
      </c>
      <c r="K197" s="191" t="s">
        <v>187</v>
      </c>
      <c r="L197" s="205">
        <v>95</v>
      </c>
      <c r="M197" s="205">
        <v>95</v>
      </c>
      <c r="N197" s="205">
        <f t="shared" si="11"/>
        <v>0</v>
      </c>
      <c r="O197" s="206">
        <f t="shared" si="12"/>
        <v>100</v>
      </c>
      <c r="P197" s="190"/>
      <c r="Q197" s="218"/>
      <c r="R197" s="218"/>
    </row>
    <row r="198" spans="1:18" ht="45" customHeight="1" x14ac:dyDescent="0.25">
      <c r="A198" s="199">
        <v>34</v>
      </c>
      <c r="B198" s="200" t="s">
        <v>130</v>
      </c>
      <c r="C198" s="200" t="s">
        <v>101</v>
      </c>
      <c r="D198" s="200" t="s">
        <v>133</v>
      </c>
      <c r="E198" s="201" t="s">
        <v>192</v>
      </c>
      <c r="F198" s="199">
        <v>13</v>
      </c>
      <c r="G198" s="199">
        <v>13</v>
      </c>
      <c r="H198" s="202">
        <f>G198-F198</f>
        <v>0</v>
      </c>
      <c r="I198" s="203">
        <f>G198/F198*100</f>
        <v>100</v>
      </c>
      <c r="J198" s="204" t="s">
        <v>134</v>
      </c>
      <c r="K198" s="191" t="s">
        <v>187</v>
      </c>
      <c r="L198" s="205">
        <v>100</v>
      </c>
      <c r="M198" s="205">
        <v>100</v>
      </c>
      <c r="N198" s="205">
        <f t="shared" si="11"/>
        <v>0</v>
      </c>
      <c r="O198" s="206">
        <f t="shared" si="12"/>
        <v>100</v>
      </c>
      <c r="P198" s="190"/>
      <c r="Q198" s="218">
        <v>6355047.2300000004</v>
      </c>
      <c r="R198" s="218">
        <v>6355047.2300000004</v>
      </c>
    </row>
    <row r="199" spans="1:18" ht="33.75" customHeight="1" x14ac:dyDescent="0.25">
      <c r="A199" s="199"/>
      <c r="B199" s="200"/>
      <c r="C199" s="200"/>
      <c r="D199" s="200"/>
      <c r="E199" s="207"/>
      <c r="F199" s="199"/>
      <c r="G199" s="199"/>
      <c r="H199" s="202"/>
      <c r="I199" s="203"/>
      <c r="J199" s="204" t="s">
        <v>102</v>
      </c>
      <c r="K199" s="191" t="s">
        <v>187</v>
      </c>
      <c r="L199" s="205">
        <v>100</v>
      </c>
      <c r="M199" s="205">
        <v>100</v>
      </c>
      <c r="N199" s="205">
        <f t="shared" si="11"/>
        <v>0</v>
      </c>
      <c r="O199" s="206">
        <f t="shared" si="12"/>
        <v>100</v>
      </c>
      <c r="P199" s="190"/>
      <c r="Q199" s="218"/>
      <c r="R199" s="218"/>
    </row>
    <row r="200" spans="1:18" ht="33.75" customHeight="1" x14ac:dyDescent="0.25">
      <c r="A200" s="199"/>
      <c r="B200" s="200"/>
      <c r="C200" s="200"/>
      <c r="D200" s="200"/>
      <c r="E200" s="208"/>
      <c r="F200" s="199"/>
      <c r="G200" s="199"/>
      <c r="H200" s="202"/>
      <c r="I200" s="203"/>
      <c r="J200" s="204" t="s">
        <v>135</v>
      </c>
      <c r="K200" s="191" t="s">
        <v>187</v>
      </c>
      <c r="L200" s="205">
        <v>81</v>
      </c>
      <c r="M200" s="205">
        <v>81</v>
      </c>
      <c r="N200" s="205">
        <f t="shared" si="11"/>
        <v>0</v>
      </c>
      <c r="O200" s="206">
        <f t="shared" si="12"/>
        <v>100</v>
      </c>
      <c r="P200" s="190"/>
      <c r="Q200" s="218"/>
      <c r="R200" s="218"/>
    </row>
    <row r="201" spans="1:18" ht="33.75" customHeight="1" x14ac:dyDescent="0.25">
      <c r="A201" s="199"/>
      <c r="B201" s="200"/>
      <c r="C201" s="200" t="s">
        <v>103</v>
      </c>
      <c r="D201" s="200" t="s">
        <v>133</v>
      </c>
      <c r="E201" s="201" t="s">
        <v>192</v>
      </c>
      <c r="F201" s="199">
        <v>16</v>
      </c>
      <c r="G201" s="199">
        <v>16</v>
      </c>
      <c r="H201" s="202">
        <f>G201-F201</f>
        <v>0</v>
      </c>
      <c r="I201" s="203">
        <f>G201/F201*100</f>
        <v>100</v>
      </c>
      <c r="J201" s="204" t="s">
        <v>136</v>
      </c>
      <c r="K201" s="191" t="s">
        <v>187</v>
      </c>
      <c r="L201" s="205">
        <v>100</v>
      </c>
      <c r="M201" s="205">
        <v>100</v>
      </c>
      <c r="N201" s="205">
        <f t="shared" si="11"/>
        <v>0</v>
      </c>
      <c r="O201" s="206">
        <f t="shared" si="12"/>
        <v>100</v>
      </c>
      <c r="P201" s="190"/>
      <c r="Q201" s="218"/>
      <c r="R201" s="218"/>
    </row>
    <row r="202" spans="1:18" ht="33.75" customHeight="1" x14ac:dyDescent="0.25">
      <c r="A202" s="199"/>
      <c r="B202" s="200"/>
      <c r="C202" s="200"/>
      <c r="D202" s="200"/>
      <c r="E202" s="207"/>
      <c r="F202" s="199"/>
      <c r="G202" s="199"/>
      <c r="H202" s="202"/>
      <c r="I202" s="203"/>
      <c r="J202" s="204" t="s">
        <v>104</v>
      </c>
      <c r="K202" s="191" t="s">
        <v>187</v>
      </c>
      <c r="L202" s="205">
        <v>100</v>
      </c>
      <c r="M202" s="205">
        <v>100</v>
      </c>
      <c r="N202" s="205">
        <f t="shared" si="11"/>
        <v>0</v>
      </c>
      <c r="O202" s="206">
        <f t="shared" si="12"/>
        <v>100</v>
      </c>
      <c r="P202" s="190"/>
      <c r="Q202" s="218"/>
      <c r="R202" s="218"/>
    </row>
    <row r="203" spans="1:18" ht="33.75" customHeight="1" x14ac:dyDescent="0.25">
      <c r="A203" s="199"/>
      <c r="B203" s="200"/>
      <c r="C203" s="200"/>
      <c r="D203" s="200"/>
      <c r="E203" s="208"/>
      <c r="F203" s="199"/>
      <c r="G203" s="199"/>
      <c r="H203" s="202"/>
      <c r="I203" s="203"/>
      <c r="J203" s="204" t="s">
        <v>135</v>
      </c>
      <c r="K203" s="191" t="s">
        <v>187</v>
      </c>
      <c r="L203" s="205">
        <v>81</v>
      </c>
      <c r="M203" s="205">
        <v>81</v>
      </c>
      <c r="N203" s="205">
        <f t="shared" si="11"/>
        <v>0</v>
      </c>
      <c r="O203" s="206">
        <f t="shared" si="12"/>
        <v>100</v>
      </c>
      <c r="P203" s="190"/>
      <c r="Q203" s="218"/>
      <c r="R203" s="218"/>
    </row>
    <row r="204" spans="1:18" ht="16.5" customHeight="1" x14ac:dyDescent="0.25">
      <c r="A204" s="190">
        <v>35</v>
      </c>
      <c r="B204" s="101" t="s">
        <v>146</v>
      </c>
      <c r="C204" s="219" t="s">
        <v>147</v>
      </c>
      <c r="D204" s="220" t="s">
        <v>149</v>
      </c>
      <c r="E204" s="210" t="s">
        <v>178</v>
      </c>
      <c r="F204" s="221">
        <v>223032</v>
      </c>
      <c r="G204" s="221">
        <v>223032</v>
      </c>
      <c r="H204" s="210">
        <f>F204-G204</f>
        <v>0</v>
      </c>
      <c r="I204" s="222">
        <f>G204/F204*100</f>
        <v>100</v>
      </c>
      <c r="J204" s="223" t="s">
        <v>148</v>
      </c>
      <c r="K204" s="191" t="s">
        <v>187</v>
      </c>
      <c r="L204" s="224">
        <v>60</v>
      </c>
      <c r="M204" s="224">
        <v>60</v>
      </c>
      <c r="N204" s="196">
        <f t="shared" ref="N204:N217" si="13">L204-M204</f>
        <v>0</v>
      </c>
      <c r="O204" s="196">
        <f t="shared" ref="O204:O217" si="14">N204*5%</f>
        <v>0</v>
      </c>
      <c r="P204" s="190"/>
      <c r="Q204" s="218">
        <v>8738802.1799999997</v>
      </c>
      <c r="R204" s="218">
        <v>8738802.1799999997</v>
      </c>
    </row>
    <row r="205" spans="1:18" ht="33.75" customHeight="1" x14ac:dyDescent="0.25">
      <c r="A205" s="190"/>
      <c r="B205" s="101"/>
      <c r="C205" s="219"/>
      <c r="D205" s="225"/>
      <c r="E205" s="217"/>
      <c r="F205" s="226"/>
      <c r="G205" s="226"/>
      <c r="H205" s="217"/>
      <c r="I205" s="227"/>
      <c r="J205" s="228" t="s">
        <v>150</v>
      </c>
      <c r="K205" s="191" t="s">
        <v>187</v>
      </c>
      <c r="L205" s="224">
        <v>93.2</v>
      </c>
      <c r="M205" s="224">
        <v>93.2</v>
      </c>
      <c r="N205" s="196">
        <f t="shared" si="13"/>
        <v>0</v>
      </c>
      <c r="O205" s="196">
        <f t="shared" si="14"/>
        <v>0</v>
      </c>
      <c r="P205" s="190"/>
      <c r="Q205" s="218"/>
      <c r="R205" s="218"/>
    </row>
    <row r="206" spans="1:18" ht="18.75" customHeight="1" x14ac:dyDescent="0.25">
      <c r="A206" s="190">
        <v>36</v>
      </c>
      <c r="B206" s="101" t="s">
        <v>151</v>
      </c>
      <c r="C206" s="229" t="s">
        <v>152</v>
      </c>
      <c r="D206" s="220" t="s">
        <v>149</v>
      </c>
      <c r="E206" s="210" t="s">
        <v>178</v>
      </c>
      <c r="F206" s="221">
        <v>33120</v>
      </c>
      <c r="G206" s="221">
        <v>33120</v>
      </c>
      <c r="H206" s="210">
        <f t="shared" ref="H206:H217" si="15">F206-G206</f>
        <v>0</v>
      </c>
      <c r="I206" s="222">
        <f t="shared" ref="I206:I215" si="16">G206/F206*100</f>
        <v>100</v>
      </c>
      <c r="J206" s="230" t="s">
        <v>153</v>
      </c>
      <c r="K206" s="191" t="s">
        <v>187</v>
      </c>
      <c r="L206" s="231">
        <v>2</v>
      </c>
      <c r="M206" s="231">
        <v>2</v>
      </c>
      <c r="N206" s="196">
        <f t="shared" si="13"/>
        <v>0</v>
      </c>
      <c r="O206" s="196">
        <f t="shared" si="14"/>
        <v>0</v>
      </c>
      <c r="P206" s="190"/>
      <c r="Q206" s="218">
        <v>8041805.5099999998</v>
      </c>
      <c r="R206" s="218">
        <v>8041805.5099999998</v>
      </c>
    </row>
    <row r="207" spans="1:18" ht="33.75" customHeight="1" x14ac:dyDescent="0.25">
      <c r="A207" s="190"/>
      <c r="B207" s="101"/>
      <c r="C207" s="229"/>
      <c r="D207" s="225"/>
      <c r="E207" s="217"/>
      <c r="F207" s="226"/>
      <c r="G207" s="226"/>
      <c r="H207" s="217"/>
      <c r="I207" s="227"/>
      <c r="J207" s="228" t="s">
        <v>150</v>
      </c>
      <c r="K207" s="191" t="s">
        <v>187</v>
      </c>
      <c r="L207" s="224">
        <v>93.2</v>
      </c>
      <c r="M207" s="224">
        <v>93.2</v>
      </c>
      <c r="N207" s="196">
        <f t="shared" si="13"/>
        <v>0</v>
      </c>
      <c r="O207" s="196">
        <f t="shared" si="14"/>
        <v>0</v>
      </c>
      <c r="P207" s="190"/>
      <c r="Q207" s="218"/>
      <c r="R207" s="218"/>
    </row>
    <row r="208" spans="1:18" ht="20.25" customHeight="1" x14ac:dyDescent="0.25">
      <c r="A208" s="190"/>
      <c r="B208" s="101"/>
      <c r="C208" s="232" t="s">
        <v>154</v>
      </c>
      <c r="D208" s="220" t="s">
        <v>149</v>
      </c>
      <c r="E208" s="210" t="s">
        <v>178</v>
      </c>
      <c r="F208" s="221">
        <v>20034</v>
      </c>
      <c r="G208" s="221">
        <v>20034</v>
      </c>
      <c r="H208" s="210">
        <f t="shared" si="15"/>
        <v>0</v>
      </c>
      <c r="I208" s="222">
        <f t="shared" si="16"/>
        <v>100</v>
      </c>
      <c r="J208" s="230" t="s">
        <v>153</v>
      </c>
      <c r="K208" s="191" t="s">
        <v>187</v>
      </c>
      <c r="L208" s="231">
        <v>2</v>
      </c>
      <c r="M208" s="231">
        <v>2</v>
      </c>
      <c r="N208" s="196">
        <f t="shared" si="13"/>
        <v>0</v>
      </c>
      <c r="O208" s="196">
        <f t="shared" si="14"/>
        <v>0</v>
      </c>
      <c r="P208" s="190"/>
      <c r="Q208" s="218"/>
      <c r="R208" s="218"/>
    </row>
    <row r="209" spans="1:18" ht="25.5" customHeight="1" x14ac:dyDescent="0.25">
      <c r="A209" s="190"/>
      <c r="B209" s="101"/>
      <c r="C209" s="232"/>
      <c r="D209" s="225"/>
      <c r="E209" s="217"/>
      <c r="F209" s="226"/>
      <c r="G209" s="226"/>
      <c r="H209" s="217"/>
      <c r="I209" s="227"/>
      <c r="J209" s="228" t="s">
        <v>150</v>
      </c>
      <c r="K209" s="191" t="s">
        <v>187</v>
      </c>
      <c r="L209" s="224">
        <v>93.2</v>
      </c>
      <c r="M209" s="224">
        <v>93.2</v>
      </c>
      <c r="N209" s="196">
        <f t="shared" si="13"/>
        <v>0</v>
      </c>
      <c r="O209" s="196">
        <f t="shared" si="14"/>
        <v>0</v>
      </c>
      <c r="P209" s="190"/>
      <c r="Q209" s="218"/>
      <c r="R209" s="218"/>
    </row>
    <row r="210" spans="1:18" ht="18.75" customHeight="1" x14ac:dyDescent="0.25">
      <c r="A210" s="190"/>
      <c r="B210" s="101"/>
      <c r="C210" s="229" t="s">
        <v>155</v>
      </c>
      <c r="D210" s="220" t="s">
        <v>149</v>
      </c>
      <c r="E210" s="210" t="s">
        <v>178</v>
      </c>
      <c r="F210" s="221">
        <v>50916</v>
      </c>
      <c r="G210" s="221">
        <v>50916</v>
      </c>
      <c r="H210" s="210">
        <f t="shared" si="15"/>
        <v>0</v>
      </c>
      <c r="I210" s="222">
        <f t="shared" si="16"/>
        <v>100</v>
      </c>
      <c r="J210" s="230" t="s">
        <v>153</v>
      </c>
      <c r="K210" s="191" t="s">
        <v>187</v>
      </c>
      <c r="L210" s="231">
        <v>15</v>
      </c>
      <c r="M210" s="231">
        <v>15</v>
      </c>
      <c r="N210" s="196">
        <f t="shared" si="13"/>
        <v>0</v>
      </c>
      <c r="O210" s="196">
        <f t="shared" si="14"/>
        <v>0</v>
      </c>
      <c r="P210" s="190"/>
      <c r="Q210" s="218"/>
      <c r="R210" s="218"/>
    </row>
    <row r="211" spans="1:18" ht="33.75" customHeight="1" x14ac:dyDescent="0.25">
      <c r="A211" s="190"/>
      <c r="B211" s="101"/>
      <c r="C211" s="229"/>
      <c r="D211" s="225"/>
      <c r="E211" s="217"/>
      <c r="F211" s="226"/>
      <c r="G211" s="226"/>
      <c r="H211" s="217"/>
      <c r="I211" s="227"/>
      <c r="J211" s="228" t="s">
        <v>150</v>
      </c>
      <c r="K211" s="191" t="s">
        <v>187</v>
      </c>
      <c r="L211" s="224">
        <v>93.2</v>
      </c>
      <c r="M211" s="224">
        <v>93.2</v>
      </c>
      <c r="N211" s="196">
        <f t="shared" si="13"/>
        <v>0</v>
      </c>
      <c r="O211" s="196">
        <f t="shared" si="14"/>
        <v>0</v>
      </c>
      <c r="P211" s="190"/>
      <c r="Q211" s="218"/>
      <c r="R211" s="218"/>
    </row>
    <row r="212" spans="1:18" ht="19.5" customHeight="1" x14ac:dyDescent="0.25">
      <c r="A212" s="190"/>
      <c r="B212" s="101"/>
      <c r="C212" s="233" t="s">
        <v>156</v>
      </c>
      <c r="D212" s="220" t="s">
        <v>149</v>
      </c>
      <c r="E212" s="210" t="s">
        <v>178</v>
      </c>
      <c r="F212" s="234">
        <v>44200</v>
      </c>
      <c r="G212" s="234">
        <v>44200</v>
      </c>
      <c r="H212" s="210">
        <f t="shared" si="15"/>
        <v>0</v>
      </c>
      <c r="I212" s="222">
        <f t="shared" si="16"/>
        <v>100</v>
      </c>
      <c r="J212" s="230" t="s">
        <v>157</v>
      </c>
      <c r="K212" s="191" t="s">
        <v>187</v>
      </c>
      <c r="L212" s="193">
        <v>10</v>
      </c>
      <c r="M212" s="193">
        <v>23</v>
      </c>
      <c r="N212" s="196">
        <f t="shared" si="13"/>
        <v>-13</v>
      </c>
      <c r="O212" s="196">
        <f t="shared" si="14"/>
        <v>-0.65</v>
      </c>
      <c r="P212" s="190"/>
      <c r="Q212" s="218"/>
      <c r="R212" s="218"/>
    </row>
    <row r="213" spans="1:18" ht="27" customHeight="1" x14ac:dyDescent="0.25">
      <c r="A213" s="190"/>
      <c r="B213" s="101"/>
      <c r="C213" s="233"/>
      <c r="D213" s="235"/>
      <c r="E213" s="214"/>
      <c r="F213" s="236"/>
      <c r="G213" s="236"/>
      <c r="H213" s="214"/>
      <c r="I213" s="237"/>
      <c r="J213" s="238" t="s">
        <v>158</v>
      </c>
      <c r="K213" s="191" t="s">
        <v>187</v>
      </c>
      <c r="L213" s="193">
        <v>30</v>
      </c>
      <c r="M213" s="193">
        <v>30</v>
      </c>
      <c r="N213" s="196">
        <f t="shared" si="13"/>
        <v>0</v>
      </c>
      <c r="O213" s="196">
        <f t="shared" si="14"/>
        <v>0</v>
      </c>
      <c r="P213" s="190"/>
      <c r="Q213" s="218"/>
      <c r="R213" s="218"/>
    </row>
    <row r="214" spans="1:18" ht="27" customHeight="1" x14ac:dyDescent="0.25">
      <c r="A214" s="190"/>
      <c r="B214" s="101"/>
      <c r="C214" s="233"/>
      <c r="D214" s="225"/>
      <c r="E214" s="217"/>
      <c r="F214" s="239"/>
      <c r="G214" s="239"/>
      <c r="H214" s="217"/>
      <c r="I214" s="227"/>
      <c r="J214" s="228" t="s">
        <v>150</v>
      </c>
      <c r="K214" s="191" t="s">
        <v>187</v>
      </c>
      <c r="L214" s="224">
        <v>93.2</v>
      </c>
      <c r="M214" s="224">
        <v>93.2</v>
      </c>
      <c r="N214" s="196">
        <f t="shared" si="13"/>
        <v>0</v>
      </c>
      <c r="O214" s="196">
        <f t="shared" si="14"/>
        <v>0</v>
      </c>
      <c r="P214" s="190"/>
      <c r="Q214" s="218"/>
      <c r="R214" s="218"/>
    </row>
    <row r="215" spans="1:18" ht="18.75" customHeight="1" x14ac:dyDescent="0.25">
      <c r="A215" s="190"/>
      <c r="B215" s="101"/>
      <c r="C215" s="229" t="s">
        <v>159</v>
      </c>
      <c r="D215" s="220" t="s">
        <v>149</v>
      </c>
      <c r="E215" s="210" t="s">
        <v>178</v>
      </c>
      <c r="F215" s="221">
        <v>8694</v>
      </c>
      <c r="G215" s="221">
        <v>8694</v>
      </c>
      <c r="H215" s="240">
        <f t="shared" si="15"/>
        <v>0</v>
      </c>
      <c r="I215" s="241">
        <f t="shared" si="16"/>
        <v>100</v>
      </c>
      <c r="J215" s="230" t="s">
        <v>157</v>
      </c>
      <c r="K215" s="191" t="s">
        <v>187</v>
      </c>
      <c r="L215" s="224">
        <v>1</v>
      </c>
      <c r="M215" s="224">
        <v>1</v>
      </c>
      <c r="N215" s="196">
        <f t="shared" si="13"/>
        <v>0</v>
      </c>
      <c r="O215" s="196">
        <f t="shared" si="14"/>
        <v>0</v>
      </c>
      <c r="P215" s="190"/>
      <c r="Q215" s="218"/>
      <c r="R215" s="218"/>
    </row>
    <row r="216" spans="1:18" ht="27" customHeight="1" x14ac:dyDescent="0.25">
      <c r="A216" s="190"/>
      <c r="B216" s="101"/>
      <c r="C216" s="229"/>
      <c r="D216" s="225"/>
      <c r="E216" s="217"/>
      <c r="F216" s="226"/>
      <c r="G216" s="226"/>
      <c r="H216" s="242"/>
      <c r="I216" s="243"/>
      <c r="J216" s="228" t="s">
        <v>150</v>
      </c>
      <c r="K216" s="191" t="s">
        <v>187</v>
      </c>
      <c r="L216" s="224">
        <v>93.2</v>
      </c>
      <c r="M216" s="224">
        <v>93.2</v>
      </c>
      <c r="N216" s="196">
        <f t="shared" si="13"/>
        <v>0</v>
      </c>
      <c r="O216" s="196">
        <f t="shared" si="14"/>
        <v>0</v>
      </c>
      <c r="P216" s="190"/>
      <c r="Q216" s="218"/>
      <c r="R216" s="218"/>
    </row>
    <row r="217" spans="1:18" ht="60" x14ac:dyDescent="0.25">
      <c r="A217" s="193">
        <v>37</v>
      </c>
      <c r="B217" s="94" t="s">
        <v>160</v>
      </c>
      <c r="C217" s="244" t="s">
        <v>161</v>
      </c>
      <c r="D217" s="245"/>
      <c r="E217" s="193"/>
      <c r="F217" s="231"/>
      <c r="G217" s="231"/>
      <c r="H217" s="193">
        <f t="shared" si="15"/>
        <v>0</v>
      </c>
      <c r="I217" s="246"/>
      <c r="J217" s="230" t="s">
        <v>162</v>
      </c>
      <c r="K217" s="191" t="s">
        <v>187</v>
      </c>
      <c r="L217" s="224">
        <v>100</v>
      </c>
      <c r="M217" s="224">
        <v>100</v>
      </c>
      <c r="N217" s="196">
        <f t="shared" si="13"/>
        <v>0</v>
      </c>
      <c r="O217" s="196">
        <f t="shared" si="14"/>
        <v>0</v>
      </c>
      <c r="P217" s="193"/>
      <c r="Q217" s="247">
        <v>2659935.0499999998</v>
      </c>
      <c r="R217" s="247">
        <v>2659935.0499999998</v>
      </c>
    </row>
    <row r="218" spans="1:18" x14ac:dyDescent="0.25">
      <c r="A218" s="190" t="s">
        <v>236</v>
      </c>
      <c r="B218" s="190"/>
      <c r="C218" s="190"/>
      <c r="D218" s="190"/>
      <c r="E218" s="190"/>
      <c r="F218" s="190"/>
      <c r="G218" s="190"/>
      <c r="H218" s="190"/>
      <c r="I218" s="190"/>
      <c r="J218" s="190"/>
      <c r="K218" s="190"/>
      <c r="L218" s="190"/>
      <c r="M218" s="190"/>
      <c r="N218" s="190"/>
      <c r="O218" s="190"/>
      <c r="P218" s="190"/>
      <c r="Q218" s="190"/>
      <c r="R218" s="190"/>
    </row>
    <row r="219" spans="1:18" ht="60" x14ac:dyDescent="0.25">
      <c r="A219" s="210">
        <v>38</v>
      </c>
      <c r="B219" s="94" t="s">
        <v>193</v>
      </c>
      <c r="C219" s="211" t="s">
        <v>194</v>
      </c>
      <c r="D219" s="212" t="s">
        <v>195</v>
      </c>
      <c r="E219" s="193" t="s">
        <v>239</v>
      </c>
      <c r="F219" s="193">
        <v>514</v>
      </c>
      <c r="G219" s="193">
        <v>716</v>
      </c>
      <c r="H219" s="194">
        <f>G219-F219</f>
        <v>202</v>
      </c>
      <c r="I219" s="194">
        <f t="shared" ref="I219:I233" si="17">G219/F219*100</f>
        <v>139.29961089494162</v>
      </c>
      <c r="J219" s="212" t="s">
        <v>196</v>
      </c>
      <c r="K219" s="193" t="s">
        <v>239</v>
      </c>
      <c r="L219" s="193">
        <v>277283</v>
      </c>
      <c r="M219" s="193">
        <v>277485</v>
      </c>
      <c r="N219" s="193">
        <f t="shared" ref="N219:N234" si="18">M219-L219</f>
        <v>202</v>
      </c>
      <c r="O219" s="213">
        <f t="shared" ref="O219:O234" si="19">M219/L219*100</f>
        <v>100.07284975999249</v>
      </c>
      <c r="P219" s="193"/>
      <c r="Q219" s="218">
        <v>23954477</v>
      </c>
      <c r="R219" s="218">
        <v>23954477</v>
      </c>
    </row>
    <row r="220" spans="1:18" ht="30" x14ac:dyDescent="0.25">
      <c r="A220" s="214"/>
      <c r="B220" s="94" t="s">
        <v>193</v>
      </c>
      <c r="C220" s="215" t="s">
        <v>197</v>
      </c>
      <c r="D220" s="216" t="s">
        <v>198</v>
      </c>
      <c r="E220" s="193" t="s">
        <v>238</v>
      </c>
      <c r="F220" s="193">
        <v>2149</v>
      </c>
      <c r="G220" s="193">
        <v>9610</v>
      </c>
      <c r="H220" s="194">
        <f>G220-F220</f>
        <v>7461</v>
      </c>
      <c r="I220" s="194">
        <f t="shared" si="17"/>
        <v>447.1847370870172</v>
      </c>
      <c r="J220" s="191" t="s">
        <v>196</v>
      </c>
      <c r="K220" s="193" t="s">
        <v>239</v>
      </c>
      <c r="L220" s="193">
        <v>82200</v>
      </c>
      <c r="M220" s="193">
        <v>86961</v>
      </c>
      <c r="N220" s="193">
        <f t="shared" si="18"/>
        <v>4761</v>
      </c>
      <c r="O220" s="213">
        <f t="shared" si="19"/>
        <v>105.79197080291971</v>
      </c>
      <c r="P220" s="193"/>
      <c r="Q220" s="218"/>
      <c r="R220" s="218"/>
    </row>
    <row r="221" spans="1:18" ht="75" x14ac:dyDescent="0.25">
      <c r="A221" s="214"/>
      <c r="B221" s="94" t="s">
        <v>193</v>
      </c>
      <c r="C221" s="215" t="s">
        <v>199</v>
      </c>
      <c r="D221" s="216" t="s">
        <v>200</v>
      </c>
      <c r="E221" s="193" t="s">
        <v>187</v>
      </c>
      <c r="F221" s="193">
        <v>35</v>
      </c>
      <c r="G221" s="193">
        <v>35</v>
      </c>
      <c r="H221" s="194">
        <f>I221</f>
        <v>100</v>
      </c>
      <c r="I221" s="194">
        <f t="shared" si="17"/>
        <v>100</v>
      </c>
      <c r="J221" s="194" t="s">
        <v>201</v>
      </c>
      <c r="K221" s="193" t="s">
        <v>239</v>
      </c>
      <c r="L221" s="193">
        <v>210150</v>
      </c>
      <c r="M221" s="193">
        <v>210780</v>
      </c>
      <c r="N221" s="193">
        <f t="shared" si="18"/>
        <v>630</v>
      </c>
      <c r="O221" s="213">
        <f t="shared" si="19"/>
        <v>100.29978586723769</v>
      </c>
      <c r="P221" s="193"/>
      <c r="Q221" s="218"/>
      <c r="R221" s="218"/>
    </row>
    <row r="222" spans="1:18" ht="75" x14ac:dyDescent="0.25">
      <c r="A222" s="214"/>
      <c r="B222" s="94" t="s">
        <v>193</v>
      </c>
      <c r="C222" s="215" t="s">
        <v>202</v>
      </c>
      <c r="D222" s="216" t="s">
        <v>200</v>
      </c>
      <c r="E222" s="193" t="s">
        <v>187</v>
      </c>
      <c r="F222" s="193">
        <v>9</v>
      </c>
      <c r="G222" s="193">
        <v>0</v>
      </c>
      <c r="H222" s="194">
        <f t="shared" ref="H222:H234" si="20">G222-F222</f>
        <v>-9</v>
      </c>
      <c r="I222" s="194">
        <f t="shared" si="17"/>
        <v>0</v>
      </c>
      <c r="J222" s="194" t="s">
        <v>201</v>
      </c>
      <c r="K222" s="193" t="s">
        <v>239</v>
      </c>
      <c r="L222" s="193">
        <v>41000</v>
      </c>
      <c r="M222" s="193">
        <v>40870</v>
      </c>
      <c r="N222" s="193">
        <f t="shared" si="18"/>
        <v>-130</v>
      </c>
      <c r="O222" s="213">
        <f t="shared" si="19"/>
        <v>99.682926829268297</v>
      </c>
      <c r="P222" s="193"/>
      <c r="Q222" s="218"/>
      <c r="R222" s="218"/>
    </row>
    <row r="223" spans="1:18" ht="75" x14ac:dyDescent="0.25">
      <c r="A223" s="217"/>
      <c r="B223" s="94" t="s">
        <v>193</v>
      </c>
      <c r="C223" s="215" t="s">
        <v>203</v>
      </c>
      <c r="D223" s="216" t="s">
        <v>200</v>
      </c>
      <c r="E223" s="193" t="s">
        <v>187</v>
      </c>
      <c r="F223" s="193">
        <v>1</v>
      </c>
      <c r="G223" s="193">
        <v>4</v>
      </c>
      <c r="H223" s="194">
        <f t="shared" si="20"/>
        <v>3</v>
      </c>
      <c r="I223" s="194">
        <f t="shared" si="17"/>
        <v>400</v>
      </c>
      <c r="J223" s="194" t="s">
        <v>201</v>
      </c>
      <c r="K223" s="193" t="s">
        <v>239</v>
      </c>
      <c r="L223" s="193">
        <v>205150</v>
      </c>
      <c r="M223" s="193">
        <v>208800</v>
      </c>
      <c r="N223" s="193">
        <f t="shared" si="18"/>
        <v>3650</v>
      </c>
      <c r="O223" s="213">
        <f t="shared" si="19"/>
        <v>101.77918596149158</v>
      </c>
      <c r="P223" s="193"/>
      <c r="Q223" s="218"/>
      <c r="R223" s="218"/>
    </row>
    <row r="224" spans="1:18" ht="75" x14ac:dyDescent="0.25">
      <c r="A224" s="210">
        <v>39</v>
      </c>
      <c r="B224" s="94" t="s">
        <v>204</v>
      </c>
      <c r="C224" s="215" t="s">
        <v>205</v>
      </c>
      <c r="D224" s="216" t="s">
        <v>206</v>
      </c>
      <c r="E224" s="193" t="s">
        <v>238</v>
      </c>
      <c r="F224" s="193">
        <v>224</v>
      </c>
      <c r="G224" s="193">
        <v>227</v>
      </c>
      <c r="H224" s="194">
        <f t="shared" si="20"/>
        <v>3</v>
      </c>
      <c r="I224" s="194">
        <f t="shared" si="17"/>
        <v>101.33928571428572</v>
      </c>
      <c r="J224" s="191" t="s">
        <v>207</v>
      </c>
      <c r="K224" s="193" t="s">
        <v>192</v>
      </c>
      <c r="L224" s="193">
        <v>44136</v>
      </c>
      <c r="M224" s="193">
        <v>44136</v>
      </c>
      <c r="N224" s="193">
        <f t="shared" si="18"/>
        <v>0</v>
      </c>
      <c r="O224" s="213">
        <f t="shared" si="19"/>
        <v>100</v>
      </c>
      <c r="P224" s="193"/>
      <c r="Q224" s="218">
        <v>17659186.620000001</v>
      </c>
      <c r="R224" s="218">
        <v>17659186.620000001</v>
      </c>
    </row>
    <row r="225" spans="1:18" ht="75" x14ac:dyDescent="0.25">
      <c r="A225" s="214"/>
      <c r="B225" s="94" t="s">
        <v>204</v>
      </c>
      <c r="C225" s="215" t="s">
        <v>208</v>
      </c>
      <c r="D225" s="216" t="s">
        <v>206</v>
      </c>
      <c r="E225" s="193" t="s">
        <v>238</v>
      </c>
      <c r="F225" s="193">
        <v>153</v>
      </c>
      <c r="G225" s="193">
        <v>153</v>
      </c>
      <c r="H225" s="194">
        <f t="shared" si="20"/>
        <v>0</v>
      </c>
      <c r="I225" s="194">
        <f t="shared" si="17"/>
        <v>100</v>
      </c>
      <c r="J225" s="191" t="s">
        <v>207</v>
      </c>
      <c r="K225" s="193" t="s">
        <v>192</v>
      </c>
      <c r="L225" s="193">
        <v>16545</v>
      </c>
      <c r="M225" s="193">
        <v>16545</v>
      </c>
      <c r="N225" s="193">
        <f t="shared" si="18"/>
        <v>0</v>
      </c>
      <c r="O225" s="213">
        <f t="shared" si="19"/>
        <v>100</v>
      </c>
      <c r="P225" s="193"/>
      <c r="Q225" s="218"/>
      <c r="R225" s="218"/>
    </row>
    <row r="226" spans="1:18" ht="45" x14ac:dyDescent="0.25">
      <c r="A226" s="214"/>
      <c r="B226" s="94" t="s">
        <v>204</v>
      </c>
      <c r="C226" s="215" t="s">
        <v>209</v>
      </c>
      <c r="D226" s="216" t="s">
        <v>210</v>
      </c>
      <c r="E226" s="193" t="s">
        <v>239</v>
      </c>
      <c r="F226" s="193">
        <v>24</v>
      </c>
      <c r="G226" s="193">
        <v>24</v>
      </c>
      <c r="H226" s="194">
        <f t="shared" si="20"/>
        <v>0</v>
      </c>
      <c r="I226" s="194">
        <f t="shared" si="17"/>
        <v>100</v>
      </c>
      <c r="J226" s="191" t="s">
        <v>201</v>
      </c>
      <c r="K226" s="193" t="s">
        <v>192</v>
      </c>
      <c r="L226" s="193">
        <v>466</v>
      </c>
      <c r="M226" s="193">
        <v>466</v>
      </c>
      <c r="N226" s="193">
        <f t="shared" si="18"/>
        <v>0</v>
      </c>
      <c r="O226" s="213">
        <f t="shared" si="19"/>
        <v>100</v>
      </c>
      <c r="P226" s="193"/>
      <c r="Q226" s="218"/>
      <c r="R226" s="218"/>
    </row>
    <row r="227" spans="1:18" ht="30" x14ac:dyDescent="0.25">
      <c r="A227" s="217"/>
      <c r="B227" s="94" t="s">
        <v>204</v>
      </c>
      <c r="C227" s="215" t="s">
        <v>211</v>
      </c>
      <c r="D227" s="215" t="s">
        <v>212</v>
      </c>
      <c r="E227" s="193" t="s">
        <v>187</v>
      </c>
      <c r="F227" s="193">
        <v>2</v>
      </c>
      <c r="G227" s="193">
        <v>1</v>
      </c>
      <c r="H227" s="194">
        <f t="shared" si="20"/>
        <v>-1</v>
      </c>
      <c r="I227" s="194">
        <f t="shared" si="17"/>
        <v>50</v>
      </c>
      <c r="J227" s="194" t="s">
        <v>213</v>
      </c>
      <c r="K227" s="193" t="s">
        <v>192</v>
      </c>
      <c r="L227" s="193">
        <v>9545</v>
      </c>
      <c r="M227" s="193">
        <v>4901</v>
      </c>
      <c r="N227" s="193">
        <f t="shared" si="18"/>
        <v>-4644</v>
      </c>
      <c r="O227" s="213">
        <f t="shared" si="19"/>
        <v>51.346254583551598</v>
      </c>
      <c r="P227" s="193"/>
      <c r="Q227" s="218"/>
      <c r="R227" s="218"/>
    </row>
    <row r="228" spans="1:18" ht="60" x14ac:dyDescent="0.25">
      <c r="A228" s="210">
        <v>40</v>
      </c>
      <c r="B228" s="94" t="s">
        <v>214</v>
      </c>
      <c r="C228" s="215" t="s">
        <v>215</v>
      </c>
      <c r="D228" s="216" t="s">
        <v>216</v>
      </c>
      <c r="E228" s="193" t="s">
        <v>192</v>
      </c>
      <c r="F228" s="193">
        <v>27</v>
      </c>
      <c r="G228" s="193">
        <v>27</v>
      </c>
      <c r="H228" s="194">
        <f t="shared" si="20"/>
        <v>0</v>
      </c>
      <c r="I228" s="194">
        <f t="shared" si="17"/>
        <v>100</v>
      </c>
      <c r="J228" s="191" t="s">
        <v>217</v>
      </c>
      <c r="K228" s="193" t="s">
        <v>178</v>
      </c>
      <c r="L228" s="193">
        <v>35658</v>
      </c>
      <c r="M228" s="193">
        <v>33676</v>
      </c>
      <c r="N228" s="193">
        <f t="shared" si="18"/>
        <v>-1982</v>
      </c>
      <c r="O228" s="213">
        <f t="shared" si="19"/>
        <v>94.44164002467889</v>
      </c>
      <c r="P228" s="193"/>
      <c r="Q228" s="218">
        <v>9456139.8399999999</v>
      </c>
      <c r="R228" s="218">
        <v>9456139.8399999999</v>
      </c>
    </row>
    <row r="229" spans="1:18" ht="75" x14ac:dyDescent="0.25">
      <c r="A229" s="214"/>
      <c r="B229" s="94" t="s">
        <v>214</v>
      </c>
      <c r="C229" s="215" t="s">
        <v>218</v>
      </c>
      <c r="D229" s="216" t="s">
        <v>216</v>
      </c>
      <c r="E229" s="193" t="s">
        <v>192</v>
      </c>
      <c r="F229" s="193">
        <v>12</v>
      </c>
      <c r="G229" s="193">
        <v>11.773</v>
      </c>
      <c r="H229" s="194">
        <f t="shared" si="20"/>
        <v>-0.22700000000000031</v>
      </c>
      <c r="I229" s="194">
        <f t="shared" si="17"/>
        <v>98.108333333333334</v>
      </c>
      <c r="J229" s="191" t="s">
        <v>217</v>
      </c>
      <c r="K229" s="193" t="s">
        <v>178</v>
      </c>
      <c r="L229" s="193">
        <v>5127</v>
      </c>
      <c r="M229" s="193">
        <v>5030</v>
      </c>
      <c r="N229" s="193">
        <f t="shared" si="18"/>
        <v>-97</v>
      </c>
      <c r="O229" s="213">
        <f t="shared" si="19"/>
        <v>98.108055393017352</v>
      </c>
      <c r="P229" s="193"/>
      <c r="Q229" s="218"/>
      <c r="R229" s="218"/>
    </row>
    <row r="230" spans="1:18" ht="75" x14ac:dyDescent="0.25">
      <c r="A230" s="214"/>
      <c r="B230" s="94" t="s">
        <v>214</v>
      </c>
      <c r="C230" s="215" t="s">
        <v>219</v>
      </c>
      <c r="D230" s="216" t="s">
        <v>216</v>
      </c>
      <c r="E230" s="193" t="s">
        <v>192</v>
      </c>
      <c r="F230" s="193">
        <v>8</v>
      </c>
      <c r="G230" s="193">
        <v>7.7350000000000003</v>
      </c>
      <c r="H230" s="194">
        <f t="shared" si="20"/>
        <v>-0.26499999999999968</v>
      </c>
      <c r="I230" s="194">
        <f t="shared" si="17"/>
        <v>96.6875</v>
      </c>
      <c r="J230" s="191" t="s">
        <v>217</v>
      </c>
      <c r="K230" s="193" t="s">
        <v>178</v>
      </c>
      <c r="L230" s="193">
        <v>15748</v>
      </c>
      <c r="M230" s="193">
        <v>15226</v>
      </c>
      <c r="N230" s="193">
        <f t="shared" si="18"/>
        <v>-522</v>
      </c>
      <c r="O230" s="213">
        <f t="shared" si="19"/>
        <v>96.685293370586749</v>
      </c>
      <c r="P230" s="193"/>
      <c r="Q230" s="218"/>
      <c r="R230" s="218"/>
    </row>
    <row r="231" spans="1:18" ht="75" x14ac:dyDescent="0.25">
      <c r="A231" s="214"/>
      <c r="B231" s="94" t="s">
        <v>214</v>
      </c>
      <c r="C231" s="215" t="s">
        <v>220</v>
      </c>
      <c r="D231" s="216" t="s">
        <v>216</v>
      </c>
      <c r="E231" s="193" t="s">
        <v>192</v>
      </c>
      <c r="F231" s="193">
        <v>2</v>
      </c>
      <c r="G231" s="193">
        <v>2</v>
      </c>
      <c r="H231" s="193">
        <f t="shared" si="20"/>
        <v>0</v>
      </c>
      <c r="I231" s="213">
        <f t="shared" si="17"/>
        <v>100</v>
      </c>
      <c r="J231" s="191" t="s">
        <v>217</v>
      </c>
      <c r="K231" s="193" t="s">
        <v>178</v>
      </c>
      <c r="L231" s="193">
        <v>2778</v>
      </c>
      <c r="M231" s="193">
        <v>2816</v>
      </c>
      <c r="N231" s="193">
        <f t="shared" si="18"/>
        <v>38</v>
      </c>
      <c r="O231" s="213">
        <f t="shared" si="19"/>
        <v>101.3678905687545</v>
      </c>
      <c r="P231" s="193"/>
      <c r="Q231" s="218"/>
      <c r="R231" s="218"/>
    </row>
    <row r="232" spans="1:18" ht="90" x14ac:dyDescent="0.25">
      <c r="A232" s="214"/>
      <c r="B232" s="94" t="s">
        <v>214</v>
      </c>
      <c r="C232" s="215" t="s">
        <v>221</v>
      </c>
      <c r="D232" s="216" t="s">
        <v>216</v>
      </c>
      <c r="E232" s="193" t="s">
        <v>192</v>
      </c>
      <c r="F232" s="193">
        <v>6</v>
      </c>
      <c r="G232" s="193">
        <v>6</v>
      </c>
      <c r="H232" s="193">
        <f t="shared" si="20"/>
        <v>0</v>
      </c>
      <c r="I232" s="213">
        <f t="shared" si="17"/>
        <v>100</v>
      </c>
      <c r="J232" s="191" t="s">
        <v>217</v>
      </c>
      <c r="K232" s="193" t="s">
        <v>178</v>
      </c>
      <c r="L232" s="193">
        <v>2021</v>
      </c>
      <c r="M232" s="193">
        <v>3536</v>
      </c>
      <c r="N232" s="193">
        <f t="shared" si="18"/>
        <v>1515</v>
      </c>
      <c r="O232" s="213">
        <f t="shared" si="19"/>
        <v>174.96288965858486</v>
      </c>
      <c r="P232" s="193"/>
      <c r="Q232" s="218"/>
      <c r="R232" s="218"/>
    </row>
    <row r="233" spans="1:18" ht="60" x14ac:dyDescent="0.25">
      <c r="A233" s="214"/>
      <c r="B233" s="94" t="s">
        <v>214</v>
      </c>
      <c r="C233" s="215" t="s">
        <v>222</v>
      </c>
      <c r="D233" s="216" t="s">
        <v>216</v>
      </c>
      <c r="E233" s="193" t="s">
        <v>192</v>
      </c>
      <c r="F233" s="193">
        <v>3</v>
      </c>
      <c r="G233" s="193">
        <v>3</v>
      </c>
      <c r="H233" s="193">
        <f t="shared" si="20"/>
        <v>0</v>
      </c>
      <c r="I233" s="193">
        <f t="shared" si="17"/>
        <v>100</v>
      </c>
      <c r="J233" s="191" t="s">
        <v>217</v>
      </c>
      <c r="K233" s="193" t="s">
        <v>178</v>
      </c>
      <c r="L233" s="193">
        <v>1000</v>
      </c>
      <c r="M233" s="193">
        <v>1056</v>
      </c>
      <c r="N233" s="193">
        <f t="shared" si="18"/>
        <v>56</v>
      </c>
      <c r="O233" s="213">
        <f t="shared" si="19"/>
        <v>105.60000000000001</v>
      </c>
      <c r="P233" s="193"/>
      <c r="Q233" s="218"/>
      <c r="R233" s="218"/>
    </row>
    <row r="234" spans="1:18" ht="75" x14ac:dyDescent="0.25">
      <c r="A234" s="217"/>
      <c r="B234" s="94" t="s">
        <v>214</v>
      </c>
      <c r="C234" s="215" t="s">
        <v>223</v>
      </c>
      <c r="D234" s="216" t="s">
        <v>216</v>
      </c>
      <c r="E234" s="193" t="s">
        <v>192</v>
      </c>
      <c r="F234" s="193">
        <v>5</v>
      </c>
      <c r="G234" s="193">
        <v>5</v>
      </c>
      <c r="H234" s="193">
        <f t="shared" si="20"/>
        <v>0</v>
      </c>
      <c r="I234" s="193"/>
      <c r="J234" s="191" t="s">
        <v>217</v>
      </c>
      <c r="K234" s="193" t="s">
        <v>178</v>
      </c>
      <c r="L234" s="193">
        <v>4650</v>
      </c>
      <c r="M234" s="193">
        <v>4794</v>
      </c>
      <c r="N234" s="193">
        <f t="shared" si="18"/>
        <v>144</v>
      </c>
      <c r="O234" s="213">
        <f t="shared" si="19"/>
        <v>103.09677419354838</v>
      </c>
      <c r="P234" s="193"/>
      <c r="Q234" s="218"/>
      <c r="R234" s="218"/>
    </row>
    <row r="235" spans="1:18" ht="75" x14ac:dyDescent="0.25">
      <c r="A235" s="210">
        <v>41</v>
      </c>
      <c r="B235" s="94" t="s">
        <v>224</v>
      </c>
      <c r="C235" s="215" t="s">
        <v>205</v>
      </c>
      <c r="D235" s="216" t="s">
        <v>206</v>
      </c>
      <c r="E235" s="193" t="s">
        <v>238</v>
      </c>
      <c r="F235" s="193">
        <v>220</v>
      </c>
      <c r="G235" s="193">
        <v>224</v>
      </c>
      <c r="H235" s="194">
        <f>G235-F235</f>
        <v>4</v>
      </c>
      <c r="I235" s="194">
        <f>G235/F235*100</f>
        <v>101.81818181818181</v>
      </c>
      <c r="J235" s="191" t="s">
        <v>217</v>
      </c>
      <c r="K235" s="193" t="s">
        <v>192</v>
      </c>
      <c r="L235" s="193">
        <v>10200</v>
      </c>
      <c r="M235" s="193">
        <v>10210</v>
      </c>
      <c r="N235" s="193">
        <f>M235-L235</f>
        <v>10</v>
      </c>
      <c r="O235" s="213">
        <f>M235/L235*100</f>
        <v>100.09803921568627</v>
      </c>
      <c r="P235" s="193"/>
      <c r="Q235" s="218">
        <v>4703445.8</v>
      </c>
      <c r="R235" s="218">
        <v>4703445.8</v>
      </c>
    </row>
    <row r="236" spans="1:18" ht="75" x14ac:dyDescent="0.25">
      <c r="A236" s="214"/>
      <c r="B236" s="94" t="s">
        <v>224</v>
      </c>
      <c r="C236" s="215" t="s">
        <v>208</v>
      </c>
      <c r="D236" s="216" t="s">
        <v>206</v>
      </c>
      <c r="E236" s="193" t="s">
        <v>238</v>
      </c>
      <c r="F236" s="193">
        <v>104</v>
      </c>
      <c r="G236" s="193">
        <v>105</v>
      </c>
      <c r="H236" s="194">
        <f t="shared" ref="H236:H270" si="21">G236-F236</f>
        <v>1</v>
      </c>
      <c r="I236" s="194">
        <f t="shared" ref="I236:I270" si="22">G236/F236*100</f>
        <v>100.96153846153845</v>
      </c>
      <c r="J236" s="191" t="s">
        <v>217</v>
      </c>
      <c r="K236" s="193" t="s">
        <v>192</v>
      </c>
      <c r="L236" s="193">
        <v>2918</v>
      </c>
      <c r="M236" s="193">
        <v>2923</v>
      </c>
      <c r="N236" s="193">
        <f t="shared" ref="N236:N270" si="23">M236-L236</f>
        <v>5</v>
      </c>
      <c r="O236" s="213">
        <f t="shared" ref="O236:O270" si="24">M236/L236*100</f>
        <v>100.17135023989034</v>
      </c>
      <c r="P236" s="193"/>
      <c r="Q236" s="218"/>
      <c r="R236" s="218"/>
    </row>
    <row r="237" spans="1:18" ht="45" x14ac:dyDescent="0.25">
      <c r="A237" s="217"/>
      <c r="B237" s="94" t="s">
        <v>224</v>
      </c>
      <c r="C237" s="215" t="s">
        <v>209</v>
      </c>
      <c r="D237" s="216" t="s">
        <v>210</v>
      </c>
      <c r="E237" s="193" t="s">
        <v>239</v>
      </c>
      <c r="F237" s="193">
        <v>18</v>
      </c>
      <c r="G237" s="193">
        <v>18</v>
      </c>
      <c r="H237" s="194">
        <f t="shared" si="21"/>
        <v>0</v>
      </c>
      <c r="I237" s="194">
        <f t="shared" si="22"/>
        <v>100</v>
      </c>
      <c r="J237" s="191" t="s">
        <v>217</v>
      </c>
      <c r="K237" s="193" t="s">
        <v>192</v>
      </c>
      <c r="L237" s="193">
        <v>240</v>
      </c>
      <c r="M237" s="193">
        <v>240</v>
      </c>
      <c r="N237" s="193">
        <f t="shared" si="23"/>
        <v>0</v>
      </c>
      <c r="O237" s="213">
        <f t="shared" si="24"/>
        <v>100</v>
      </c>
      <c r="P237" s="193"/>
      <c r="Q237" s="218"/>
      <c r="R237" s="218"/>
    </row>
    <row r="238" spans="1:18" ht="75" x14ac:dyDescent="0.25">
      <c r="A238" s="210">
        <v>42</v>
      </c>
      <c r="B238" s="94" t="s">
        <v>225</v>
      </c>
      <c r="C238" s="215" t="s">
        <v>205</v>
      </c>
      <c r="D238" s="216" t="s">
        <v>206</v>
      </c>
      <c r="E238" s="193" t="s">
        <v>238</v>
      </c>
      <c r="F238" s="193">
        <v>443</v>
      </c>
      <c r="G238" s="193">
        <v>444</v>
      </c>
      <c r="H238" s="194">
        <f>G238-F238</f>
        <v>1</v>
      </c>
      <c r="I238" s="194">
        <f>G238/F238*100</f>
        <v>100.22573363431151</v>
      </c>
      <c r="J238" s="191" t="s">
        <v>217</v>
      </c>
      <c r="K238" s="193" t="s">
        <v>192</v>
      </c>
      <c r="L238" s="193">
        <v>13167</v>
      </c>
      <c r="M238" s="193">
        <v>13467</v>
      </c>
      <c r="N238" s="193">
        <f>M238-L238</f>
        <v>300</v>
      </c>
      <c r="O238" s="213">
        <f>M238/L238*100</f>
        <v>102.2784233310549</v>
      </c>
      <c r="P238" s="193"/>
      <c r="Q238" s="218">
        <v>5392915.2699999996</v>
      </c>
      <c r="R238" s="218">
        <v>5392915.2699999996</v>
      </c>
    </row>
    <row r="239" spans="1:18" ht="75" x14ac:dyDescent="0.25">
      <c r="A239" s="214"/>
      <c r="B239" s="94" t="s">
        <v>225</v>
      </c>
      <c r="C239" s="215" t="s">
        <v>208</v>
      </c>
      <c r="D239" s="216" t="s">
        <v>206</v>
      </c>
      <c r="E239" s="193" t="s">
        <v>238</v>
      </c>
      <c r="F239" s="193">
        <v>96</v>
      </c>
      <c r="G239" s="193">
        <v>96</v>
      </c>
      <c r="H239" s="194">
        <f>G239-F239</f>
        <v>0</v>
      </c>
      <c r="I239" s="194">
        <f>G239/F239*100</f>
        <v>100</v>
      </c>
      <c r="J239" s="191" t="s">
        <v>217</v>
      </c>
      <c r="K239" s="193" t="s">
        <v>192</v>
      </c>
      <c r="L239" s="193">
        <v>2888</v>
      </c>
      <c r="M239" s="193">
        <v>2888</v>
      </c>
      <c r="N239" s="193">
        <f>M239-L239</f>
        <v>0</v>
      </c>
      <c r="O239" s="213">
        <f>M239/L239*100</f>
        <v>100</v>
      </c>
      <c r="P239" s="193"/>
      <c r="Q239" s="218"/>
      <c r="R239" s="218"/>
    </row>
    <row r="240" spans="1:18" ht="45" x14ac:dyDescent="0.25">
      <c r="A240" s="217"/>
      <c r="B240" s="94" t="s">
        <v>225</v>
      </c>
      <c r="C240" s="215" t="s">
        <v>209</v>
      </c>
      <c r="D240" s="216" t="s">
        <v>210</v>
      </c>
      <c r="E240" s="193" t="s">
        <v>239</v>
      </c>
      <c r="F240" s="193">
        <v>16</v>
      </c>
      <c r="G240" s="193">
        <v>16</v>
      </c>
      <c r="H240" s="194">
        <f>G240-F240</f>
        <v>0</v>
      </c>
      <c r="I240" s="194">
        <f>G240/F240*100</f>
        <v>100</v>
      </c>
      <c r="J240" s="191" t="s">
        <v>217</v>
      </c>
      <c r="K240" s="193" t="s">
        <v>192</v>
      </c>
      <c r="L240" s="193">
        <v>279</v>
      </c>
      <c r="M240" s="193">
        <v>279</v>
      </c>
      <c r="N240" s="193">
        <f>M240-L240</f>
        <v>0</v>
      </c>
      <c r="O240" s="213">
        <f>M240/L240*100</f>
        <v>100</v>
      </c>
      <c r="P240" s="193"/>
      <c r="Q240" s="218"/>
      <c r="R240" s="218"/>
    </row>
    <row r="241" spans="1:18" ht="75" x14ac:dyDescent="0.25">
      <c r="A241" s="210">
        <v>43</v>
      </c>
      <c r="B241" s="94" t="s">
        <v>226</v>
      </c>
      <c r="C241" s="215" t="s">
        <v>205</v>
      </c>
      <c r="D241" s="216" t="s">
        <v>206</v>
      </c>
      <c r="E241" s="193" t="s">
        <v>238</v>
      </c>
      <c r="F241" s="193">
        <v>220</v>
      </c>
      <c r="G241" s="193">
        <v>222</v>
      </c>
      <c r="H241" s="194">
        <f t="shared" si="21"/>
        <v>2</v>
      </c>
      <c r="I241" s="194">
        <f t="shared" si="22"/>
        <v>100.90909090909091</v>
      </c>
      <c r="J241" s="191" t="s">
        <v>217</v>
      </c>
      <c r="K241" s="193" t="s">
        <v>192</v>
      </c>
      <c r="L241" s="193">
        <v>4702</v>
      </c>
      <c r="M241" s="193">
        <v>4881</v>
      </c>
      <c r="N241" s="193">
        <f t="shared" si="23"/>
        <v>179</v>
      </c>
      <c r="O241" s="213">
        <f t="shared" si="24"/>
        <v>103.80689068481497</v>
      </c>
      <c r="P241" s="193"/>
      <c r="Q241" s="218">
        <v>2437156.35</v>
      </c>
      <c r="R241" s="218">
        <v>2437156.35</v>
      </c>
    </row>
    <row r="242" spans="1:18" ht="75" x14ac:dyDescent="0.25">
      <c r="A242" s="214"/>
      <c r="B242" s="94" t="s">
        <v>226</v>
      </c>
      <c r="C242" s="215" t="s">
        <v>208</v>
      </c>
      <c r="D242" s="216" t="s">
        <v>206</v>
      </c>
      <c r="E242" s="193" t="s">
        <v>238</v>
      </c>
      <c r="F242" s="193">
        <v>92</v>
      </c>
      <c r="G242" s="193">
        <v>92</v>
      </c>
      <c r="H242" s="194">
        <f t="shared" si="21"/>
        <v>0</v>
      </c>
      <c r="I242" s="194">
        <f t="shared" si="22"/>
        <v>100</v>
      </c>
      <c r="J242" s="191" t="s">
        <v>217</v>
      </c>
      <c r="K242" s="193" t="s">
        <v>192</v>
      </c>
      <c r="L242" s="193">
        <v>1176</v>
      </c>
      <c r="M242" s="193">
        <v>1176</v>
      </c>
      <c r="N242" s="193">
        <f t="shared" si="23"/>
        <v>0</v>
      </c>
      <c r="O242" s="213">
        <f t="shared" si="24"/>
        <v>100</v>
      </c>
      <c r="P242" s="193"/>
      <c r="Q242" s="218"/>
      <c r="R242" s="218"/>
    </row>
    <row r="243" spans="1:18" ht="45" x14ac:dyDescent="0.25">
      <c r="A243" s="217"/>
      <c r="B243" s="94" t="s">
        <v>226</v>
      </c>
      <c r="C243" s="215" t="s">
        <v>209</v>
      </c>
      <c r="D243" s="216" t="s">
        <v>210</v>
      </c>
      <c r="E243" s="193" t="s">
        <v>239</v>
      </c>
      <c r="F243" s="193">
        <v>9</v>
      </c>
      <c r="G243" s="193">
        <v>9</v>
      </c>
      <c r="H243" s="194">
        <f t="shared" si="21"/>
        <v>0</v>
      </c>
      <c r="I243" s="194">
        <f t="shared" si="22"/>
        <v>100</v>
      </c>
      <c r="J243" s="191" t="s">
        <v>217</v>
      </c>
      <c r="K243" s="193" t="s">
        <v>192</v>
      </c>
      <c r="L243" s="193">
        <v>128</v>
      </c>
      <c r="M243" s="193">
        <v>128</v>
      </c>
      <c r="N243" s="193">
        <f t="shared" si="23"/>
        <v>0</v>
      </c>
      <c r="O243" s="213">
        <f t="shared" si="24"/>
        <v>100</v>
      </c>
      <c r="P243" s="193"/>
      <c r="Q243" s="218"/>
      <c r="R243" s="218"/>
    </row>
    <row r="244" spans="1:18" ht="75" x14ac:dyDescent="0.25">
      <c r="A244" s="210">
        <v>44</v>
      </c>
      <c r="B244" s="94" t="s">
        <v>227</v>
      </c>
      <c r="C244" s="215" t="s">
        <v>205</v>
      </c>
      <c r="D244" s="216" t="s">
        <v>206</v>
      </c>
      <c r="E244" s="193" t="s">
        <v>238</v>
      </c>
      <c r="F244" s="193">
        <v>190</v>
      </c>
      <c r="G244" s="193">
        <v>195</v>
      </c>
      <c r="H244" s="194">
        <f t="shared" si="21"/>
        <v>5</v>
      </c>
      <c r="I244" s="194">
        <f t="shared" si="22"/>
        <v>102.63157894736842</v>
      </c>
      <c r="J244" s="191" t="s">
        <v>217</v>
      </c>
      <c r="K244" s="193" t="s">
        <v>192</v>
      </c>
      <c r="L244" s="193">
        <v>7974</v>
      </c>
      <c r="M244" s="193">
        <v>8128</v>
      </c>
      <c r="N244" s="193">
        <f t="shared" si="23"/>
        <v>154</v>
      </c>
      <c r="O244" s="213">
        <f t="shared" si="24"/>
        <v>101.93127664910962</v>
      </c>
      <c r="P244" s="193"/>
      <c r="Q244" s="218">
        <v>3742008.88</v>
      </c>
      <c r="R244" s="218">
        <v>3742008.88</v>
      </c>
    </row>
    <row r="245" spans="1:18" ht="75" x14ac:dyDescent="0.25">
      <c r="A245" s="214"/>
      <c r="B245" s="94" t="s">
        <v>227</v>
      </c>
      <c r="C245" s="215" t="s">
        <v>208</v>
      </c>
      <c r="D245" s="216" t="s">
        <v>206</v>
      </c>
      <c r="E245" s="193" t="s">
        <v>238</v>
      </c>
      <c r="F245" s="193">
        <v>133</v>
      </c>
      <c r="G245" s="193">
        <v>133</v>
      </c>
      <c r="H245" s="194">
        <f t="shared" si="21"/>
        <v>0</v>
      </c>
      <c r="I245" s="194">
        <f t="shared" si="22"/>
        <v>100</v>
      </c>
      <c r="J245" s="191" t="s">
        <v>217</v>
      </c>
      <c r="K245" s="193" t="s">
        <v>192</v>
      </c>
      <c r="L245" s="193">
        <v>1876</v>
      </c>
      <c r="M245" s="193">
        <v>1885</v>
      </c>
      <c r="N245" s="193">
        <f t="shared" si="23"/>
        <v>9</v>
      </c>
      <c r="O245" s="213">
        <f t="shared" si="24"/>
        <v>100.47974413646055</v>
      </c>
      <c r="P245" s="193"/>
      <c r="Q245" s="218"/>
      <c r="R245" s="218"/>
    </row>
    <row r="246" spans="1:18" ht="45" x14ac:dyDescent="0.25">
      <c r="A246" s="217"/>
      <c r="B246" s="94" t="s">
        <v>227</v>
      </c>
      <c r="C246" s="215" t="s">
        <v>209</v>
      </c>
      <c r="D246" s="216" t="s">
        <v>210</v>
      </c>
      <c r="E246" s="193" t="s">
        <v>239</v>
      </c>
      <c r="F246" s="193">
        <v>16</v>
      </c>
      <c r="G246" s="193">
        <v>16</v>
      </c>
      <c r="H246" s="194">
        <f t="shared" si="21"/>
        <v>0</v>
      </c>
      <c r="I246" s="194">
        <f t="shared" si="22"/>
        <v>100</v>
      </c>
      <c r="J246" s="191" t="s">
        <v>217</v>
      </c>
      <c r="K246" s="193" t="s">
        <v>192</v>
      </c>
      <c r="L246" s="193">
        <v>221</v>
      </c>
      <c r="M246" s="193">
        <v>221</v>
      </c>
      <c r="N246" s="193">
        <f t="shared" si="23"/>
        <v>0</v>
      </c>
      <c r="O246" s="213">
        <f t="shared" si="24"/>
        <v>100</v>
      </c>
      <c r="P246" s="193"/>
      <c r="Q246" s="218"/>
      <c r="R246" s="218"/>
    </row>
    <row r="247" spans="1:18" ht="75" x14ac:dyDescent="0.25">
      <c r="A247" s="210">
        <v>45</v>
      </c>
      <c r="B247" s="94" t="s">
        <v>228</v>
      </c>
      <c r="C247" s="215" t="s">
        <v>205</v>
      </c>
      <c r="D247" s="216" t="s">
        <v>206</v>
      </c>
      <c r="E247" s="193" t="s">
        <v>238</v>
      </c>
      <c r="F247" s="193">
        <v>564</v>
      </c>
      <c r="G247" s="193">
        <v>564</v>
      </c>
      <c r="H247" s="194">
        <f t="shared" si="21"/>
        <v>0</v>
      </c>
      <c r="I247" s="194">
        <f t="shared" si="22"/>
        <v>100</v>
      </c>
      <c r="J247" s="191" t="s">
        <v>217</v>
      </c>
      <c r="K247" s="193" t="s">
        <v>192</v>
      </c>
      <c r="L247" s="193">
        <v>19768</v>
      </c>
      <c r="M247" s="193">
        <v>19768</v>
      </c>
      <c r="N247" s="193">
        <f t="shared" si="23"/>
        <v>0</v>
      </c>
      <c r="O247" s="213">
        <f t="shared" si="24"/>
        <v>100</v>
      </c>
      <c r="P247" s="193"/>
      <c r="Q247" s="218">
        <v>7232176</v>
      </c>
      <c r="R247" s="218">
        <v>7232176</v>
      </c>
    </row>
    <row r="248" spans="1:18" ht="75" x14ac:dyDescent="0.25">
      <c r="A248" s="214"/>
      <c r="B248" s="94" t="s">
        <v>228</v>
      </c>
      <c r="C248" s="215" t="s">
        <v>208</v>
      </c>
      <c r="D248" s="216" t="s">
        <v>206</v>
      </c>
      <c r="E248" s="193" t="s">
        <v>238</v>
      </c>
      <c r="F248" s="193">
        <v>233</v>
      </c>
      <c r="G248" s="193">
        <v>233</v>
      </c>
      <c r="H248" s="194">
        <f t="shared" si="21"/>
        <v>0</v>
      </c>
      <c r="I248" s="194">
        <f t="shared" si="22"/>
        <v>100</v>
      </c>
      <c r="J248" s="191" t="s">
        <v>217</v>
      </c>
      <c r="K248" s="193" t="s">
        <v>192</v>
      </c>
      <c r="L248" s="193">
        <v>4835</v>
      </c>
      <c r="M248" s="193">
        <v>4835</v>
      </c>
      <c r="N248" s="193">
        <f t="shared" si="23"/>
        <v>0</v>
      </c>
      <c r="O248" s="213">
        <f t="shared" si="24"/>
        <v>100</v>
      </c>
      <c r="P248" s="193"/>
      <c r="Q248" s="218"/>
      <c r="R248" s="218"/>
    </row>
    <row r="249" spans="1:18" ht="45" x14ac:dyDescent="0.25">
      <c r="A249" s="217"/>
      <c r="B249" s="94" t="s">
        <v>228</v>
      </c>
      <c r="C249" s="215" t="s">
        <v>209</v>
      </c>
      <c r="D249" s="216" t="s">
        <v>210</v>
      </c>
      <c r="E249" s="193" t="s">
        <v>239</v>
      </c>
      <c r="F249" s="193">
        <v>32</v>
      </c>
      <c r="G249" s="193">
        <v>32</v>
      </c>
      <c r="H249" s="194">
        <f t="shared" si="21"/>
        <v>0</v>
      </c>
      <c r="I249" s="194">
        <f t="shared" si="22"/>
        <v>100</v>
      </c>
      <c r="J249" s="191" t="s">
        <v>217</v>
      </c>
      <c r="K249" s="193" t="s">
        <v>192</v>
      </c>
      <c r="L249" s="193">
        <v>507</v>
      </c>
      <c r="M249" s="193">
        <v>507</v>
      </c>
      <c r="N249" s="193">
        <f t="shared" si="23"/>
        <v>0</v>
      </c>
      <c r="O249" s="213">
        <f t="shared" si="24"/>
        <v>100</v>
      </c>
      <c r="P249" s="193"/>
      <c r="Q249" s="218"/>
      <c r="R249" s="218"/>
    </row>
    <row r="250" spans="1:18" ht="75" x14ac:dyDescent="0.25">
      <c r="A250" s="210">
        <v>46</v>
      </c>
      <c r="B250" s="94" t="s">
        <v>229</v>
      </c>
      <c r="C250" s="215" t="s">
        <v>205</v>
      </c>
      <c r="D250" s="216" t="s">
        <v>206</v>
      </c>
      <c r="E250" s="193" t="s">
        <v>238</v>
      </c>
      <c r="F250" s="193">
        <v>293</v>
      </c>
      <c r="G250" s="193">
        <v>308</v>
      </c>
      <c r="H250" s="194">
        <f t="shared" si="21"/>
        <v>15</v>
      </c>
      <c r="I250" s="194">
        <f t="shared" si="22"/>
        <v>105.11945392491468</v>
      </c>
      <c r="J250" s="191" t="s">
        <v>217</v>
      </c>
      <c r="K250" s="193" t="s">
        <v>192</v>
      </c>
      <c r="L250" s="193">
        <v>9782</v>
      </c>
      <c r="M250" s="193">
        <v>9782</v>
      </c>
      <c r="N250" s="193">
        <f t="shared" si="23"/>
        <v>0</v>
      </c>
      <c r="O250" s="213">
        <f t="shared" si="24"/>
        <v>100</v>
      </c>
      <c r="P250" s="193"/>
      <c r="Q250" s="218">
        <v>3475563</v>
      </c>
      <c r="R250" s="218">
        <v>3475563</v>
      </c>
    </row>
    <row r="251" spans="1:18" ht="75" x14ac:dyDescent="0.25">
      <c r="A251" s="214"/>
      <c r="B251" s="94" t="s">
        <v>229</v>
      </c>
      <c r="C251" s="215" t="s">
        <v>208</v>
      </c>
      <c r="D251" s="216" t="s">
        <v>206</v>
      </c>
      <c r="E251" s="193" t="s">
        <v>238</v>
      </c>
      <c r="F251" s="193">
        <v>79</v>
      </c>
      <c r="G251" s="193">
        <v>79</v>
      </c>
      <c r="H251" s="194">
        <f t="shared" si="21"/>
        <v>0</v>
      </c>
      <c r="I251" s="194">
        <f t="shared" si="22"/>
        <v>100</v>
      </c>
      <c r="J251" s="191" t="s">
        <v>217</v>
      </c>
      <c r="K251" s="193" t="s">
        <v>192</v>
      </c>
      <c r="L251" s="193">
        <v>1325</v>
      </c>
      <c r="M251" s="193">
        <v>1325</v>
      </c>
      <c r="N251" s="193">
        <f t="shared" si="23"/>
        <v>0</v>
      </c>
      <c r="O251" s="213">
        <f t="shared" si="24"/>
        <v>100</v>
      </c>
      <c r="P251" s="193"/>
      <c r="Q251" s="218"/>
      <c r="R251" s="218"/>
    </row>
    <row r="252" spans="1:18" ht="45" x14ac:dyDescent="0.25">
      <c r="A252" s="217"/>
      <c r="B252" s="94" t="s">
        <v>229</v>
      </c>
      <c r="C252" s="215" t="s">
        <v>209</v>
      </c>
      <c r="D252" s="216" t="s">
        <v>210</v>
      </c>
      <c r="E252" s="193" t="s">
        <v>239</v>
      </c>
      <c r="F252" s="193">
        <v>11</v>
      </c>
      <c r="G252" s="193">
        <v>11</v>
      </c>
      <c r="H252" s="194">
        <f t="shared" si="21"/>
        <v>0</v>
      </c>
      <c r="I252" s="194">
        <f t="shared" si="22"/>
        <v>100</v>
      </c>
      <c r="J252" s="191" t="s">
        <v>217</v>
      </c>
      <c r="K252" s="193" t="s">
        <v>192</v>
      </c>
      <c r="L252" s="193">
        <v>165</v>
      </c>
      <c r="M252" s="193">
        <v>175</v>
      </c>
      <c r="N252" s="193">
        <f t="shared" si="23"/>
        <v>10</v>
      </c>
      <c r="O252" s="213">
        <f t="shared" si="24"/>
        <v>106.06060606060606</v>
      </c>
      <c r="P252" s="193"/>
      <c r="Q252" s="218"/>
      <c r="R252" s="218"/>
    </row>
    <row r="253" spans="1:18" ht="75" x14ac:dyDescent="0.25">
      <c r="A253" s="210">
        <v>47</v>
      </c>
      <c r="B253" s="94" t="s">
        <v>230</v>
      </c>
      <c r="C253" s="215" t="s">
        <v>205</v>
      </c>
      <c r="D253" s="216" t="s">
        <v>206</v>
      </c>
      <c r="E253" s="193" t="s">
        <v>238</v>
      </c>
      <c r="F253" s="193">
        <v>258</v>
      </c>
      <c r="G253" s="193">
        <v>260</v>
      </c>
      <c r="H253" s="194">
        <f t="shared" si="21"/>
        <v>2</v>
      </c>
      <c r="I253" s="194">
        <f t="shared" si="22"/>
        <v>100.77519379844961</v>
      </c>
      <c r="J253" s="191" t="s">
        <v>217</v>
      </c>
      <c r="K253" s="193" t="s">
        <v>192</v>
      </c>
      <c r="L253" s="193">
        <v>6757</v>
      </c>
      <c r="M253" s="193">
        <v>6811</v>
      </c>
      <c r="N253" s="193">
        <f t="shared" si="23"/>
        <v>54</v>
      </c>
      <c r="O253" s="213">
        <f t="shared" si="24"/>
        <v>100.79917122983572</v>
      </c>
      <c r="P253" s="193"/>
      <c r="Q253" s="218">
        <v>2164014</v>
      </c>
      <c r="R253" s="218">
        <v>2164014</v>
      </c>
    </row>
    <row r="254" spans="1:18" ht="75" x14ac:dyDescent="0.25">
      <c r="A254" s="214"/>
      <c r="B254" s="94" t="s">
        <v>230</v>
      </c>
      <c r="C254" s="215" t="s">
        <v>208</v>
      </c>
      <c r="D254" s="216" t="s">
        <v>206</v>
      </c>
      <c r="E254" s="193" t="s">
        <v>238</v>
      </c>
      <c r="F254" s="193">
        <v>23</v>
      </c>
      <c r="G254" s="193">
        <v>23</v>
      </c>
      <c r="H254" s="194">
        <f t="shared" si="21"/>
        <v>0</v>
      </c>
      <c r="I254" s="194">
        <f t="shared" si="22"/>
        <v>100</v>
      </c>
      <c r="J254" s="191" t="s">
        <v>217</v>
      </c>
      <c r="K254" s="193" t="s">
        <v>192</v>
      </c>
      <c r="L254" s="193">
        <v>590</v>
      </c>
      <c r="M254" s="193">
        <v>711</v>
      </c>
      <c r="N254" s="193">
        <f t="shared" si="23"/>
        <v>121</v>
      </c>
      <c r="O254" s="213">
        <f t="shared" si="24"/>
        <v>120.50847457627118</v>
      </c>
      <c r="P254" s="193"/>
      <c r="Q254" s="218"/>
      <c r="R254" s="218"/>
    </row>
    <row r="255" spans="1:18" ht="45" x14ac:dyDescent="0.25">
      <c r="A255" s="217"/>
      <c r="B255" s="94" t="s">
        <v>230</v>
      </c>
      <c r="C255" s="215" t="s">
        <v>209</v>
      </c>
      <c r="D255" s="216" t="s">
        <v>210</v>
      </c>
      <c r="E255" s="193" t="s">
        <v>239</v>
      </c>
      <c r="F255" s="193">
        <v>6</v>
      </c>
      <c r="G255" s="193">
        <v>6</v>
      </c>
      <c r="H255" s="194">
        <f t="shared" si="21"/>
        <v>0</v>
      </c>
      <c r="I255" s="194">
        <f t="shared" si="22"/>
        <v>100</v>
      </c>
      <c r="J255" s="191" t="s">
        <v>217</v>
      </c>
      <c r="K255" s="193" t="s">
        <v>192</v>
      </c>
      <c r="L255" s="193">
        <v>74</v>
      </c>
      <c r="M255" s="193">
        <v>74</v>
      </c>
      <c r="N255" s="193">
        <f t="shared" si="23"/>
        <v>0</v>
      </c>
      <c r="O255" s="213">
        <f t="shared" si="24"/>
        <v>100</v>
      </c>
      <c r="P255" s="193"/>
      <c r="Q255" s="218"/>
      <c r="R255" s="218"/>
    </row>
    <row r="256" spans="1:18" ht="75" x14ac:dyDescent="0.25">
      <c r="A256" s="210">
        <v>48</v>
      </c>
      <c r="B256" s="94" t="s">
        <v>231</v>
      </c>
      <c r="C256" s="215" t="s">
        <v>205</v>
      </c>
      <c r="D256" s="216" t="s">
        <v>206</v>
      </c>
      <c r="E256" s="193" t="s">
        <v>238</v>
      </c>
      <c r="F256" s="193">
        <v>194</v>
      </c>
      <c r="G256" s="193">
        <v>194</v>
      </c>
      <c r="H256" s="194">
        <f>G256-F256</f>
        <v>0</v>
      </c>
      <c r="I256" s="194">
        <f>G256/F256*100</f>
        <v>100</v>
      </c>
      <c r="J256" s="191" t="s">
        <v>217</v>
      </c>
      <c r="K256" s="193" t="s">
        <v>192</v>
      </c>
      <c r="L256" s="193">
        <v>3830</v>
      </c>
      <c r="M256" s="193">
        <v>3830</v>
      </c>
      <c r="N256" s="193">
        <f>M256-L256</f>
        <v>0</v>
      </c>
      <c r="O256" s="213">
        <f>M256/L256*100</f>
        <v>100</v>
      </c>
      <c r="P256" s="193"/>
      <c r="Q256" s="218">
        <v>3201901</v>
      </c>
      <c r="R256" s="218">
        <v>3201901</v>
      </c>
    </row>
    <row r="257" spans="1:18" ht="75" x14ac:dyDescent="0.25">
      <c r="A257" s="214"/>
      <c r="B257" s="94" t="s">
        <v>231</v>
      </c>
      <c r="C257" s="215" t="s">
        <v>208</v>
      </c>
      <c r="D257" s="216" t="s">
        <v>206</v>
      </c>
      <c r="E257" s="193" t="s">
        <v>238</v>
      </c>
      <c r="F257" s="193">
        <v>71</v>
      </c>
      <c r="G257" s="193">
        <v>71</v>
      </c>
      <c r="H257" s="194">
        <f>G257-F257</f>
        <v>0</v>
      </c>
      <c r="I257" s="194">
        <f>G257/F257*100</f>
        <v>100</v>
      </c>
      <c r="J257" s="191" t="s">
        <v>217</v>
      </c>
      <c r="K257" s="193" t="s">
        <v>192</v>
      </c>
      <c r="L257" s="193">
        <v>1020</v>
      </c>
      <c r="M257" s="193">
        <v>1020</v>
      </c>
      <c r="N257" s="193">
        <f>M257-L257</f>
        <v>0</v>
      </c>
      <c r="O257" s="213">
        <f>M257/L257*100</f>
        <v>100</v>
      </c>
      <c r="P257" s="193"/>
      <c r="Q257" s="218"/>
      <c r="R257" s="218"/>
    </row>
    <row r="258" spans="1:18" ht="45" x14ac:dyDescent="0.25">
      <c r="A258" s="217"/>
      <c r="B258" s="94" t="s">
        <v>231</v>
      </c>
      <c r="C258" s="215" t="s">
        <v>209</v>
      </c>
      <c r="D258" s="216" t="s">
        <v>210</v>
      </c>
      <c r="E258" s="193" t="s">
        <v>239</v>
      </c>
      <c r="F258" s="193">
        <v>10</v>
      </c>
      <c r="G258" s="193">
        <v>10</v>
      </c>
      <c r="H258" s="194">
        <f>G258-F258</f>
        <v>0</v>
      </c>
      <c r="I258" s="194">
        <f>G258/F258*100</f>
        <v>100</v>
      </c>
      <c r="J258" s="191" t="s">
        <v>217</v>
      </c>
      <c r="K258" s="193" t="s">
        <v>192</v>
      </c>
      <c r="L258" s="193">
        <v>135</v>
      </c>
      <c r="M258" s="193">
        <v>135</v>
      </c>
      <c r="N258" s="193">
        <f>M258-L258</f>
        <v>0</v>
      </c>
      <c r="O258" s="213">
        <f>M258/L258*100</f>
        <v>100</v>
      </c>
      <c r="P258" s="193"/>
      <c r="Q258" s="218"/>
      <c r="R258" s="218"/>
    </row>
    <row r="259" spans="1:18" ht="75" x14ac:dyDescent="0.25">
      <c r="A259" s="210">
        <v>49</v>
      </c>
      <c r="B259" s="94" t="s">
        <v>232</v>
      </c>
      <c r="C259" s="215" t="s">
        <v>205</v>
      </c>
      <c r="D259" s="216" t="s">
        <v>206</v>
      </c>
      <c r="E259" s="193" t="s">
        <v>238</v>
      </c>
      <c r="F259" s="193">
        <v>303</v>
      </c>
      <c r="G259" s="193">
        <v>303</v>
      </c>
      <c r="H259" s="194">
        <f t="shared" si="21"/>
        <v>0</v>
      </c>
      <c r="I259" s="194">
        <f t="shared" si="22"/>
        <v>100</v>
      </c>
      <c r="J259" s="191" t="s">
        <v>217</v>
      </c>
      <c r="K259" s="193" t="s">
        <v>192</v>
      </c>
      <c r="L259" s="193">
        <v>10106</v>
      </c>
      <c r="M259" s="193">
        <v>10106</v>
      </c>
      <c r="N259" s="193">
        <f t="shared" si="23"/>
        <v>0</v>
      </c>
      <c r="O259" s="213">
        <f t="shared" si="24"/>
        <v>100</v>
      </c>
      <c r="P259" s="193"/>
      <c r="Q259" s="218">
        <v>3299926.06</v>
      </c>
      <c r="R259" s="218">
        <v>3299926.06</v>
      </c>
    </row>
    <row r="260" spans="1:18" ht="75" x14ac:dyDescent="0.25">
      <c r="A260" s="214"/>
      <c r="B260" s="94" t="s">
        <v>232</v>
      </c>
      <c r="C260" s="215" t="s">
        <v>208</v>
      </c>
      <c r="D260" s="216" t="s">
        <v>206</v>
      </c>
      <c r="E260" s="193" t="s">
        <v>238</v>
      </c>
      <c r="F260" s="193">
        <v>77</v>
      </c>
      <c r="G260" s="193">
        <v>77</v>
      </c>
      <c r="H260" s="194">
        <f t="shared" si="21"/>
        <v>0</v>
      </c>
      <c r="I260" s="194">
        <f t="shared" si="22"/>
        <v>100</v>
      </c>
      <c r="J260" s="191" t="s">
        <v>217</v>
      </c>
      <c r="K260" s="193" t="s">
        <v>192</v>
      </c>
      <c r="L260" s="193">
        <v>1495</v>
      </c>
      <c r="M260" s="193">
        <v>1495</v>
      </c>
      <c r="N260" s="193">
        <f t="shared" si="23"/>
        <v>0</v>
      </c>
      <c r="O260" s="213">
        <f t="shared" si="24"/>
        <v>100</v>
      </c>
      <c r="P260" s="193"/>
      <c r="Q260" s="218"/>
      <c r="R260" s="218"/>
    </row>
    <row r="261" spans="1:18" ht="45" x14ac:dyDescent="0.25">
      <c r="A261" s="217"/>
      <c r="B261" s="94" t="s">
        <v>232</v>
      </c>
      <c r="C261" s="215" t="s">
        <v>209</v>
      </c>
      <c r="D261" s="216" t="s">
        <v>210</v>
      </c>
      <c r="E261" s="193" t="s">
        <v>239</v>
      </c>
      <c r="F261" s="193">
        <v>16</v>
      </c>
      <c r="G261" s="193">
        <v>16</v>
      </c>
      <c r="H261" s="194">
        <f t="shared" si="21"/>
        <v>0</v>
      </c>
      <c r="I261" s="194">
        <f t="shared" si="22"/>
        <v>100</v>
      </c>
      <c r="J261" s="191" t="s">
        <v>217</v>
      </c>
      <c r="K261" s="193" t="s">
        <v>192</v>
      </c>
      <c r="L261" s="193">
        <v>220</v>
      </c>
      <c r="M261" s="193">
        <v>220</v>
      </c>
      <c r="N261" s="193">
        <f t="shared" si="23"/>
        <v>0</v>
      </c>
      <c r="O261" s="213">
        <f t="shared" si="24"/>
        <v>100</v>
      </c>
      <c r="P261" s="193"/>
      <c r="Q261" s="218"/>
      <c r="R261" s="218"/>
    </row>
    <row r="262" spans="1:18" ht="75" x14ac:dyDescent="0.25">
      <c r="A262" s="210">
        <v>50</v>
      </c>
      <c r="B262" s="94" t="s">
        <v>233</v>
      </c>
      <c r="C262" s="215" t="s">
        <v>205</v>
      </c>
      <c r="D262" s="216" t="s">
        <v>206</v>
      </c>
      <c r="E262" s="193" t="s">
        <v>238</v>
      </c>
      <c r="F262" s="193">
        <v>201</v>
      </c>
      <c r="G262" s="193">
        <v>202</v>
      </c>
      <c r="H262" s="194">
        <f t="shared" si="21"/>
        <v>1</v>
      </c>
      <c r="I262" s="194">
        <f t="shared" si="22"/>
        <v>100.49751243781095</v>
      </c>
      <c r="J262" s="191" t="s">
        <v>217</v>
      </c>
      <c r="K262" s="193" t="s">
        <v>192</v>
      </c>
      <c r="L262" s="193">
        <v>9557</v>
      </c>
      <c r="M262" s="193">
        <v>9578</v>
      </c>
      <c r="N262" s="193">
        <f t="shared" si="23"/>
        <v>21</v>
      </c>
      <c r="O262" s="213">
        <f t="shared" si="24"/>
        <v>100.21973422622162</v>
      </c>
      <c r="P262" s="193"/>
      <c r="Q262" s="218">
        <v>4887814</v>
      </c>
      <c r="R262" s="218">
        <v>4887814</v>
      </c>
    </row>
    <row r="263" spans="1:18" ht="75" x14ac:dyDescent="0.25">
      <c r="A263" s="214"/>
      <c r="B263" s="94" t="s">
        <v>233</v>
      </c>
      <c r="C263" s="215" t="s">
        <v>208</v>
      </c>
      <c r="D263" s="216" t="s">
        <v>206</v>
      </c>
      <c r="E263" s="193" t="s">
        <v>238</v>
      </c>
      <c r="F263" s="193">
        <v>109</v>
      </c>
      <c r="G263" s="193">
        <v>109</v>
      </c>
      <c r="H263" s="194">
        <f t="shared" si="21"/>
        <v>0</v>
      </c>
      <c r="I263" s="194">
        <f t="shared" si="22"/>
        <v>100</v>
      </c>
      <c r="J263" s="191" t="s">
        <v>217</v>
      </c>
      <c r="K263" s="193" t="s">
        <v>192</v>
      </c>
      <c r="L263" s="193">
        <v>3425</v>
      </c>
      <c r="M263" s="193">
        <v>3435</v>
      </c>
      <c r="N263" s="193">
        <f t="shared" si="23"/>
        <v>10</v>
      </c>
      <c r="O263" s="213">
        <f t="shared" si="24"/>
        <v>100.29197080291972</v>
      </c>
      <c r="P263" s="193"/>
      <c r="Q263" s="218"/>
      <c r="R263" s="218"/>
    </row>
    <row r="264" spans="1:18" ht="45" x14ac:dyDescent="0.25">
      <c r="A264" s="217"/>
      <c r="B264" s="94" t="s">
        <v>233</v>
      </c>
      <c r="C264" s="215" t="s">
        <v>209</v>
      </c>
      <c r="D264" s="216" t="s">
        <v>210</v>
      </c>
      <c r="E264" s="193" t="s">
        <v>239</v>
      </c>
      <c r="F264" s="193">
        <v>12</v>
      </c>
      <c r="G264" s="193">
        <v>12</v>
      </c>
      <c r="H264" s="194">
        <f t="shared" si="21"/>
        <v>0</v>
      </c>
      <c r="I264" s="194">
        <f t="shared" si="22"/>
        <v>100</v>
      </c>
      <c r="J264" s="191" t="s">
        <v>217</v>
      </c>
      <c r="K264" s="193" t="s">
        <v>192</v>
      </c>
      <c r="L264" s="193">
        <v>188</v>
      </c>
      <c r="M264" s="193">
        <v>188</v>
      </c>
      <c r="N264" s="193">
        <f t="shared" si="23"/>
        <v>0</v>
      </c>
      <c r="O264" s="213">
        <f t="shared" si="24"/>
        <v>100</v>
      </c>
      <c r="P264" s="193"/>
      <c r="Q264" s="218"/>
      <c r="R264" s="218"/>
    </row>
    <row r="265" spans="1:18" ht="75" x14ac:dyDescent="0.25">
      <c r="A265" s="210">
        <v>51</v>
      </c>
      <c r="B265" s="94" t="s">
        <v>234</v>
      </c>
      <c r="C265" s="215" t="s">
        <v>205</v>
      </c>
      <c r="D265" s="216" t="s">
        <v>206</v>
      </c>
      <c r="E265" s="193" t="s">
        <v>238</v>
      </c>
      <c r="F265" s="193">
        <v>213</v>
      </c>
      <c r="G265" s="193">
        <v>213</v>
      </c>
      <c r="H265" s="194">
        <f t="shared" si="21"/>
        <v>0</v>
      </c>
      <c r="I265" s="194">
        <f t="shared" si="22"/>
        <v>100</v>
      </c>
      <c r="J265" s="191" t="s">
        <v>217</v>
      </c>
      <c r="K265" s="193" t="s">
        <v>192</v>
      </c>
      <c r="L265" s="193">
        <v>5568</v>
      </c>
      <c r="M265" s="193">
        <v>5573</v>
      </c>
      <c r="N265" s="193">
        <f t="shared" si="23"/>
        <v>5</v>
      </c>
      <c r="O265" s="213">
        <f t="shared" si="24"/>
        <v>100.08979885057472</v>
      </c>
      <c r="P265" s="193"/>
      <c r="Q265" s="218">
        <v>3144620.4</v>
      </c>
      <c r="R265" s="218">
        <v>3144620.4</v>
      </c>
    </row>
    <row r="266" spans="1:18" ht="75" x14ac:dyDescent="0.25">
      <c r="A266" s="214"/>
      <c r="B266" s="94" t="s">
        <v>234</v>
      </c>
      <c r="C266" s="215" t="s">
        <v>208</v>
      </c>
      <c r="D266" s="216" t="s">
        <v>206</v>
      </c>
      <c r="E266" s="193" t="s">
        <v>238</v>
      </c>
      <c r="F266" s="193">
        <v>93</v>
      </c>
      <c r="G266" s="193">
        <v>93</v>
      </c>
      <c r="H266" s="194">
        <f t="shared" si="21"/>
        <v>0</v>
      </c>
      <c r="I266" s="194">
        <f t="shared" si="22"/>
        <v>100</v>
      </c>
      <c r="J266" s="191" t="s">
        <v>217</v>
      </c>
      <c r="K266" s="193" t="s">
        <v>192</v>
      </c>
      <c r="L266" s="193">
        <v>1226</v>
      </c>
      <c r="M266" s="193">
        <v>1263</v>
      </c>
      <c r="N266" s="193">
        <f t="shared" si="23"/>
        <v>37</v>
      </c>
      <c r="O266" s="213">
        <f t="shared" si="24"/>
        <v>103.0179445350734</v>
      </c>
      <c r="P266" s="193"/>
      <c r="Q266" s="218"/>
      <c r="R266" s="218"/>
    </row>
    <row r="267" spans="1:18" ht="45" x14ac:dyDescent="0.25">
      <c r="A267" s="217"/>
      <c r="B267" s="94" t="s">
        <v>234</v>
      </c>
      <c r="C267" s="215" t="s">
        <v>209</v>
      </c>
      <c r="D267" s="216" t="s">
        <v>210</v>
      </c>
      <c r="E267" s="193" t="s">
        <v>239</v>
      </c>
      <c r="F267" s="193">
        <v>18</v>
      </c>
      <c r="G267" s="193">
        <v>18</v>
      </c>
      <c r="H267" s="194">
        <f t="shared" si="21"/>
        <v>0</v>
      </c>
      <c r="I267" s="194">
        <f t="shared" si="22"/>
        <v>100</v>
      </c>
      <c r="J267" s="191" t="s">
        <v>217</v>
      </c>
      <c r="K267" s="193" t="s">
        <v>192</v>
      </c>
      <c r="L267" s="193">
        <v>240</v>
      </c>
      <c r="M267" s="193">
        <v>257</v>
      </c>
      <c r="N267" s="193">
        <f t="shared" si="23"/>
        <v>17</v>
      </c>
      <c r="O267" s="213">
        <f t="shared" si="24"/>
        <v>107.08333333333333</v>
      </c>
      <c r="P267" s="193"/>
      <c r="Q267" s="218"/>
      <c r="R267" s="218"/>
    </row>
    <row r="268" spans="1:18" ht="75" x14ac:dyDescent="0.25">
      <c r="A268" s="210">
        <v>52</v>
      </c>
      <c r="B268" s="94" t="s">
        <v>235</v>
      </c>
      <c r="C268" s="215" t="s">
        <v>205</v>
      </c>
      <c r="D268" s="216" t="s">
        <v>206</v>
      </c>
      <c r="E268" s="193" t="s">
        <v>238</v>
      </c>
      <c r="F268" s="193">
        <v>245</v>
      </c>
      <c r="G268" s="193">
        <v>245</v>
      </c>
      <c r="H268" s="194">
        <f t="shared" si="21"/>
        <v>0</v>
      </c>
      <c r="I268" s="194">
        <f t="shared" si="22"/>
        <v>100</v>
      </c>
      <c r="J268" s="191" t="s">
        <v>217</v>
      </c>
      <c r="K268" s="193" t="s">
        <v>192</v>
      </c>
      <c r="L268" s="193">
        <v>6237</v>
      </c>
      <c r="M268" s="193">
        <v>6237</v>
      </c>
      <c r="N268" s="193">
        <f t="shared" si="23"/>
        <v>0</v>
      </c>
      <c r="O268" s="213">
        <f t="shared" si="24"/>
        <v>100</v>
      </c>
      <c r="P268" s="193"/>
      <c r="Q268" s="218">
        <v>3473852.3</v>
      </c>
      <c r="R268" s="218">
        <v>3473852.3</v>
      </c>
    </row>
    <row r="269" spans="1:18" ht="75" x14ac:dyDescent="0.25">
      <c r="A269" s="214"/>
      <c r="B269" s="94" t="s">
        <v>235</v>
      </c>
      <c r="C269" s="215" t="s">
        <v>208</v>
      </c>
      <c r="D269" s="216" t="s">
        <v>206</v>
      </c>
      <c r="E269" s="193" t="s">
        <v>238</v>
      </c>
      <c r="F269" s="193">
        <v>70</v>
      </c>
      <c r="G269" s="193">
        <v>70</v>
      </c>
      <c r="H269" s="194">
        <f t="shared" si="21"/>
        <v>0</v>
      </c>
      <c r="I269" s="194">
        <f t="shared" si="22"/>
        <v>100</v>
      </c>
      <c r="J269" s="191" t="s">
        <v>217</v>
      </c>
      <c r="K269" s="193" t="s">
        <v>192</v>
      </c>
      <c r="L269" s="193">
        <v>1035</v>
      </c>
      <c r="M269" s="193">
        <v>1103</v>
      </c>
      <c r="N269" s="193">
        <f t="shared" si="23"/>
        <v>68</v>
      </c>
      <c r="O269" s="213">
        <f t="shared" si="24"/>
        <v>106.57004830917873</v>
      </c>
      <c r="P269" s="193"/>
      <c r="Q269" s="218"/>
      <c r="R269" s="218"/>
    </row>
    <row r="270" spans="1:18" ht="45" x14ac:dyDescent="0.25">
      <c r="A270" s="217"/>
      <c r="B270" s="94" t="s">
        <v>235</v>
      </c>
      <c r="C270" s="215" t="s">
        <v>209</v>
      </c>
      <c r="D270" s="216" t="s">
        <v>210</v>
      </c>
      <c r="E270" s="193" t="s">
        <v>239</v>
      </c>
      <c r="F270" s="193">
        <v>16</v>
      </c>
      <c r="G270" s="193">
        <v>16</v>
      </c>
      <c r="H270" s="194">
        <f t="shared" si="21"/>
        <v>0</v>
      </c>
      <c r="I270" s="194">
        <f t="shared" si="22"/>
        <v>100</v>
      </c>
      <c r="J270" s="191" t="s">
        <v>217</v>
      </c>
      <c r="K270" s="193" t="s">
        <v>192</v>
      </c>
      <c r="L270" s="193">
        <v>220</v>
      </c>
      <c r="M270" s="193">
        <v>220</v>
      </c>
      <c r="N270" s="193">
        <f t="shared" si="23"/>
        <v>0</v>
      </c>
      <c r="O270" s="213">
        <f t="shared" si="24"/>
        <v>100</v>
      </c>
      <c r="P270" s="193"/>
      <c r="Q270" s="218"/>
      <c r="R270" s="218"/>
    </row>
    <row r="271" spans="1:18" ht="75" x14ac:dyDescent="0.25">
      <c r="A271" s="210">
        <v>53</v>
      </c>
      <c r="B271" s="94" t="s">
        <v>237</v>
      </c>
      <c r="C271" s="215" t="s">
        <v>205</v>
      </c>
      <c r="D271" s="216" t="s">
        <v>206</v>
      </c>
      <c r="E271" s="193" t="s">
        <v>238</v>
      </c>
      <c r="F271" s="193">
        <v>190</v>
      </c>
      <c r="G271" s="193">
        <v>195</v>
      </c>
      <c r="H271" s="194">
        <f>G271-F271</f>
        <v>5</v>
      </c>
      <c r="I271" s="194">
        <f>G271/F271*100</f>
        <v>102.63157894736842</v>
      </c>
      <c r="J271" s="191" t="s">
        <v>217</v>
      </c>
      <c r="K271" s="193" t="s">
        <v>192</v>
      </c>
      <c r="L271" s="193">
        <v>7500</v>
      </c>
      <c r="M271" s="193">
        <v>7799</v>
      </c>
      <c r="N271" s="193">
        <f>M271-L271</f>
        <v>299</v>
      </c>
      <c r="O271" s="213">
        <f>M271/L271*100</f>
        <v>103.98666666666668</v>
      </c>
      <c r="P271" s="193"/>
      <c r="Q271" s="218">
        <v>3125282.7</v>
      </c>
      <c r="R271" s="218">
        <v>3125282.7</v>
      </c>
    </row>
    <row r="272" spans="1:18" ht="75" x14ac:dyDescent="0.25">
      <c r="A272" s="214"/>
      <c r="B272" s="94" t="s">
        <v>237</v>
      </c>
      <c r="C272" s="215" t="s">
        <v>208</v>
      </c>
      <c r="D272" s="216" t="s">
        <v>206</v>
      </c>
      <c r="E272" s="193" t="s">
        <v>238</v>
      </c>
      <c r="F272" s="193">
        <v>50</v>
      </c>
      <c r="G272" s="193">
        <v>50</v>
      </c>
      <c r="H272" s="194">
        <f>G272-F272</f>
        <v>0</v>
      </c>
      <c r="I272" s="194">
        <f>G272/F272*100</f>
        <v>100</v>
      </c>
      <c r="J272" s="191" t="s">
        <v>217</v>
      </c>
      <c r="K272" s="193" t="s">
        <v>192</v>
      </c>
      <c r="L272" s="193">
        <v>1250</v>
      </c>
      <c r="M272" s="193">
        <v>1250</v>
      </c>
      <c r="N272" s="193">
        <f>M272-L272</f>
        <v>0</v>
      </c>
      <c r="O272" s="213">
        <f>M272/L272*100</f>
        <v>100</v>
      </c>
      <c r="P272" s="193"/>
      <c r="Q272" s="218"/>
      <c r="R272" s="218"/>
    </row>
    <row r="273" spans="1:18" ht="45" x14ac:dyDescent="0.25">
      <c r="A273" s="217"/>
      <c r="B273" s="94" t="s">
        <v>237</v>
      </c>
      <c r="C273" s="215" t="s">
        <v>209</v>
      </c>
      <c r="D273" s="216" t="s">
        <v>210</v>
      </c>
      <c r="E273" s="193" t="s">
        <v>239</v>
      </c>
      <c r="F273" s="193">
        <v>9</v>
      </c>
      <c r="G273" s="193">
        <v>9</v>
      </c>
      <c r="H273" s="194">
        <f>G273-F273</f>
        <v>0</v>
      </c>
      <c r="I273" s="194">
        <f>G273/F273*100</f>
        <v>100</v>
      </c>
      <c r="J273" s="191" t="s">
        <v>217</v>
      </c>
      <c r="K273" s="193" t="s">
        <v>192</v>
      </c>
      <c r="L273" s="193">
        <v>135</v>
      </c>
      <c r="M273" s="193">
        <v>135</v>
      </c>
      <c r="N273" s="193">
        <f>M273-L273</f>
        <v>0</v>
      </c>
      <c r="O273" s="213">
        <f>M273/L273*100</f>
        <v>100</v>
      </c>
      <c r="P273" s="193"/>
      <c r="Q273" s="218"/>
      <c r="R273" s="218"/>
    </row>
  </sheetData>
  <autoFilter ref="A8:S273"/>
  <mergeCells count="581">
    <mergeCell ref="A271:A273"/>
    <mergeCell ref="A268:A270"/>
    <mergeCell ref="A265:A267"/>
    <mergeCell ref="A262:A264"/>
    <mergeCell ref="A259:A261"/>
    <mergeCell ref="A256:A258"/>
    <mergeCell ref="A253:A255"/>
    <mergeCell ref="A250:A252"/>
    <mergeCell ref="A247:A249"/>
    <mergeCell ref="Q224:Q227"/>
    <mergeCell ref="R224:R227"/>
    <mergeCell ref="A218:R218"/>
    <mergeCell ref="Q265:Q267"/>
    <mergeCell ref="R265:R267"/>
    <mergeCell ref="Q238:Q240"/>
    <mergeCell ref="R238:R240"/>
    <mergeCell ref="Q228:Q234"/>
    <mergeCell ref="R228:R234"/>
    <mergeCell ref="Q235:Q237"/>
    <mergeCell ref="R235:R237"/>
    <mergeCell ref="Q219:Q223"/>
    <mergeCell ref="R219:R223"/>
    <mergeCell ref="A244:A246"/>
    <mergeCell ref="A241:A243"/>
    <mergeCell ref="A238:A240"/>
    <mergeCell ref="A235:A237"/>
    <mergeCell ref="A228:A234"/>
    <mergeCell ref="A224:A227"/>
    <mergeCell ref="A219:A223"/>
    <mergeCell ref="Q253:Q255"/>
    <mergeCell ref="R253:R255"/>
    <mergeCell ref="Q244:Q246"/>
    <mergeCell ref="R244:R246"/>
    <mergeCell ref="Q271:Q273"/>
    <mergeCell ref="R271:R273"/>
    <mergeCell ref="Q241:Q243"/>
    <mergeCell ref="R241:R243"/>
    <mergeCell ref="Q250:Q252"/>
    <mergeCell ref="R250:R252"/>
    <mergeCell ref="Q262:Q264"/>
    <mergeCell ref="R262:R264"/>
    <mergeCell ref="Q247:Q249"/>
    <mergeCell ref="R247:R249"/>
    <mergeCell ref="Q268:Q270"/>
    <mergeCell ref="R268:R270"/>
    <mergeCell ref="Q256:Q258"/>
    <mergeCell ref="R256:R258"/>
    <mergeCell ref="Q259:Q261"/>
    <mergeCell ref="R259:R261"/>
    <mergeCell ref="P198:P203"/>
    <mergeCell ref="P204:P205"/>
    <mergeCell ref="P206:P216"/>
    <mergeCell ref="K4:K7"/>
    <mergeCell ref="P84:P95"/>
    <mergeCell ref="P96:P104"/>
    <mergeCell ref="P105:P113"/>
    <mergeCell ref="P114:P122"/>
    <mergeCell ref="P123:P131"/>
    <mergeCell ref="P132:P137"/>
    <mergeCell ref="P138:P146"/>
    <mergeCell ref="P147:P155"/>
    <mergeCell ref="P156:P164"/>
    <mergeCell ref="P47:P50"/>
    <mergeCell ref="P51:P54"/>
    <mergeCell ref="P55:P58"/>
    <mergeCell ref="P59:P62"/>
    <mergeCell ref="P63:P66"/>
    <mergeCell ref="P67:P70"/>
    <mergeCell ref="P71:P75"/>
    <mergeCell ref="P76:P79"/>
    <mergeCell ref="P80:P83"/>
    <mergeCell ref="Q183:Q188"/>
    <mergeCell ref="R183:R188"/>
    <mergeCell ref="Q189:Q197"/>
    <mergeCell ref="R189:R197"/>
    <mergeCell ref="Q198:Q203"/>
    <mergeCell ref="R198:R203"/>
    <mergeCell ref="Q204:Q205"/>
    <mergeCell ref="R204:R205"/>
    <mergeCell ref="Q96:Q104"/>
    <mergeCell ref="R96:R104"/>
    <mergeCell ref="Q105:Q113"/>
    <mergeCell ref="R105:R113"/>
    <mergeCell ref="Q114:Q122"/>
    <mergeCell ref="R114:R122"/>
    <mergeCell ref="Q123:Q131"/>
    <mergeCell ref="R123:R131"/>
    <mergeCell ref="Q132:Q137"/>
    <mergeCell ref="R132:R137"/>
    <mergeCell ref="P165:P173"/>
    <mergeCell ref="P174:P182"/>
    <mergeCell ref="P183:P188"/>
    <mergeCell ref="P189:P197"/>
    <mergeCell ref="Q206:Q216"/>
    <mergeCell ref="R206:R216"/>
    <mergeCell ref="Q138:Q146"/>
    <mergeCell ref="R138:R146"/>
    <mergeCell ref="Q147:Q155"/>
    <mergeCell ref="R147:R155"/>
    <mergeCell ref="Q156:Q164"/>
    <mergeCell ref="R156:R164"/>
    <mergeCell ref="Q165:Q173"/>
    <mergeCell ref="R165:R173"/>
    <mergeCell ref="Q174:Q182"/>
    <mergeCell ref="R174:R182"/>
    <mergeCell ref="Q67:Q70"/>
    <mergeCell ref="R67:R70"/>
    <mergeCell ref="Q71:Q75"/>
    <mergeCell ref="R71:R75"/>
    <mergeCell ref="Q76:Q79"/>
    <mergeCell ref="R76:R79"/>
    <mergeCell ref="Q80:Q83"/>
    <mergeCell ref="R80:R83"/>
    <mergeCell ref="Q84:Q95"/>
    <mergeCell ref="R84:R95"/>
    <mergeCell ref="Q47:Q50"/>
    <mergeCell ref="R47:R50"/>
    <mergeCell ref="Q51:Q54"/>
    <mergeCell ref="R51:R54"/>
    <mergeCell ref="Q55:Q58"/>
    <mergeCell ref="R55:R58"/>
    <mergeCell ref="Q59:Q62"/>
    <mergeCell ref="R59:R62"/>
    <mergeCell ref="Q63:Q66"/>
    <mergeCell ref="R63:R66"/>
    <mergeCell ref="P37:P39"/>
    <mergeCell ref="Q37:Q39"/>
    <mergeCell ref="R37:R39"/>
    <mergeCell ref="P40:P42"/>
    <mergeCell ref="Q40:Q42"/>
    <mergeCell ref="R40:R42"/>
    <mergeCell ref="P43:P46"/>
    <mergeCell ref="Q43:Q46"/>
    <mergeCell ref="R43:R46"/>
    <mergeCell ref="Q26:Q30"/>
    <mergeCell ref="R26:R30"/>
    <mergeCell ref="P26:P30"/>
    <mergeCell ref="Q31:Q33"/>
    <mergeCell ref="R31:R33"/>
    <mergeCell ref="P31:P33"/>
    <mergeCell ref="P34:P36"/>
    <mergeCell ref="Q34:Q36"/>
    <mergeCell ref="R34:R36"/>
    <mergeCell ref="P18:P20"/>
    <mergeCell ref="Q18:Q20"/>
    <mergeCell ref="R18:R20"/>
    <mergeCell ref="A18:A20"/>
    <mergeCell ref="A21:A25"/>
    <mergeCell ref="P21:P25"/>
    <mergeCell ref="Q21:Q25"/>
    <mergeCell ref="R21:R25"/>
    <mergeCell ref="B204:B205"/>
    <mergeCell ref="C204:C205"/>
    <mergeCell ref="A198:A203"/>
    <mergeCell ref="D195:D197"/>
    <mergeCell ref="F195:F197"/>
    <mergeCell ref="G195:G197"/>
    <mergeCell ref="H195:H197"/>
    <mergeCell ref="I195:I197"/>
    <mergeCell ref="I186:I188"/>
    <mergeCell ref="A189:A197"/>
    <mergeCell ref="B189:B197"/>
    <mergeCell ref="C189:C191"/>
    <mergeCell ref="D189:D191"/>
    <mergeCell ref="F189:F191"/>
    <mergeCell ref="G189:G191"/>
    <mergeCell ref="H189:H191"/>
    <mergeCell ref="B206:B216"/>
    <mergeCell ref="C206:C207"/>
    <mergeCell ref="C208:C209"/>
    <mergeCell ref="C210:C211"/>
    <mergeCell ref="C212:C214"/>
    <mergeCell ref="C215:C216"/>
    <mergeCell ref="G198:G200"/>
    <mergeCell ref="H198:H200"/>
    <mergeCell ref="I198:I200"/>
    <mergeCell ref="C201:C203"/>
    <mergeCell ref="D201:D203"/>
    <mergeCell ref="F201:F203"/>
    <mergeCell ref="G201:G203"/>
    <mergeCell ref="H201:H203"/>
    <mergeCell ref="I201:I203"/>
    <mergeCell ref="B198:B203"/>
    <mergeCell ref="C198:C200"/>
    <mergeCell ref="D198:D200"/>
    <mergeCell ref="F198:F200"/>
    <mergeCell ref="E201:E203"/>
    <mergeCell ref="D204:D205"/>
    <mergeCell ref="E204:E205"/>
    <mergeCell ref="F204:F205"/>
    <mergeCell ref="G204:G205"/>
    <mergeCell ref="I189:I191"/>
    <mergeCell ref="C192:C194"/>
    <mergeCell ref="D192:D194"/>
    <mergeCell ref="F192:F194"/>
    <mergeCell ref="G192:G194"/>
    <mergeCell ref="H192:H194"/>
    <mergeCell ref="I192:I194"/>
    <mergeCell ref="C195:C197"/>
    <mergeCell ref="G180:G182"/>
    <mergeCell ref="H180:H182"/>
    <mergeCell ref="I180:I182"/>
    <mergeCell ref="B183:B188"/>
    <mergeCell ref="C183:C185"/>
    <mergeCell ref="D183:D185"/>
    <mergeCell ref="F183:F185"/>
    <mergeCell ref="G183:G185"/>
    <mergeCell ref="H183:H185"/>
    <mergeCell ref="I183:I185"/>
    <mergeCell ref="C186:C188"/>
    <mergeCell ref="D186:D188"/>
    <mergeCell ref="F186:F188"/>
    <mergeCell ref="G186:G188"/>
    <mergeCell ref="H186:H188"/>
    <mergeCell ref="B174:B182"/>
    <mergeCell ref="C174:C176"/>
    <mergeCell ref="D174:D176"/>
    <mergeCell ref="F174:F176"/>
    <mergeCell ref="C180:C182"/>
    <mergeCell ref="D180:D182"/>
    <mergeCell ref="F180:F182"/>
    <mergeCell ref="I168:I170"/>
    <mergeCell ref="C171:C173"/>
    <mergeCell ref="D171:D173"/>
    <mergeCell ref="F171:F173"/>
    <mergeCell ref="G171:G173"/>
    <mergeCell ref="H171:H173"/>
    <mergeCell ref="I171:I173"/>
    <mergeCell ref="G174:G176"/>
    <mergeCell ref="H174:H176"/>
    <mergeCell ref="I174:I176"/>
    <mergeCell ref="C177:C179"/>
    <mergeCell ref="D177:D179"/>
    <mergeCell ref="F177:F179"/>
    <mergeCell ref="G177:G179"/>
    <mergeCell ref="H177:H179"/>
    <mergeCell ref="I177:I179"/>
    <mergeCell ref="E171:E173"/>
    <mergeCell ref="G162:G164"/>
    <mergeCell ref="H162:H164"/>
    <mergeCell ref="I162:I164"/>
    <mergeCell ref="A165:A173"/>
    <mergeCell ref="B165:B173"/>
    <mergeCell ref="C165:C167"/>
    <mergeCell ref="D165:D167"/>
    <mergeCell ref="F165:F167"/>
    <mergeCell ref="G165:G167"/>
    <mergeCell ref="H165:H167"/>
    <mergeCell ref="I165:I167"/>
    <mergeCell ref="C168:C170"/>
    <mergeCell ref="D168:D170"/>
    <mergeCell ref="F168:F170"/>
    <mergeCell ref="G168:G170"/>
    <mergeCell ref="H168:H170"/>
    <mergeCell ref="A156:A164"/>
    <mergeCell ref="B156:B164"/>
    <mergeCell ref="C162:C164"/>
    <mergeCell ref="D162:D164"/>
    <mergeCell ref="F162:F164"/>
    <mergeCell ref="E162:E164"/>
    <mergeCell ref="E165:E167"/>
    <mergeCell ref="E168:E170"/>
    <mergeCell ref="G144:G146"/>
    <mergeCell ref="H144:H146"/>
    <mergeCell ref="I144:I146"/>
    <mergeCell ref="G156:G158"/>
    <mergeCell ref="H156:H158"/>
    <mergeCell ref="I156:I158"/>
    <mergeCell ref="C159:C161"/>
    <mergeCell ref="D159:D161"/>
    <mergeCell ref="F159:F161"/>
    <mergeCell ref="G159:G161"/>
    <mergeCell ref="H159:H161"/>
    <mergeCell ref="I159:I161"/>
    <mergeCell ref="C156:C158"/>
    <mergeCell ref="D156:D158"/>
    <mergeCell ref="F156:F158"/>
    <mergeCell ref="E156:E158"/>
    <mergeCell ref="E159:E161"/>
    <mergeCell ref="B147:B155"/>
    <mergeCell ref="C147:C149"/>
    <mergeCell ref="D147:D149"/>
    <mergeCell ref="F147:F149"/>
    <mergeCell ref="G147:G149"/>
    <mergeCell ref="H147:H149"/>
    <mergeCell ref="I147:I149"/>
    <mergeCell ref="C150:C152"/>
    <mergeCell ref="D150:D152"/>
    <mergeCell ref="F150:F152"/>
    <mergeCell ref="G150:G152"/>
    <mergeCell ref="H150:H152"/>
    <mergeCell ref="I150:I152"/>
    <mergeCell ref="C153:C155"/>
    <mergeCell ref="D153:D155"/>
    <mergeCell ref="F153:F155"/>
    <mergeCell ref="G153:G155"/>
    <mergeCell ref="H153:H155"/>
    <mergeCell ref="I153:I155"/>
    <mergeCell ref="E147:E149"/>
    <mergeCell ref="E150:E152"/>
    <mergeCell ref="E153:E155"/>
    <mergeCell ref="G138:G140"/>
    <mergeCell ref="H138:H140"/>
    <mergeCell ref="I138:I140"/>
    <mergeCell ref="C141:C143"/>
    <mergeCell ref="D141:D143"/>
    <mergeCell ref="F141:F143"/>
    <mergeCell ref="G141:G143"/>
    <mergeCell ref="H141:H143"/>
    <mergeCell ref="I141:I143"/>
    <mergeCell ref="B132:B137"/>
    <mergeCell ref="C132:C134"/>
    <mergeCell ref="D132:D134"/>
    <mergeCell ref="F132:F134"/>
    <mergeCell ref="A138:A146"/>
    <mergeCell ref="B138:B146"/>
    <mergeCell ref="C138:C140"/>
    <mergeCell ref="D138:D140"/>
    <mergeCell ref="F138:F140"/>
    <mergeCell ref="C144:C146"/>
    <mergeCell ref="D144:D146"/>
    <mergeCell ref="F144:F146"/>
    <mergeCell ref="E138:E140"/>
    <mergeCell ref="E141:E143"/>
    <mergeCell ref="E144:E146"/>
    <mergeCell ref="H120:H122"/>
    <mergeCell ref="I120:I122"/>
    <mergeCell ref="H132:H134"/>
    <mergeCell ref="I132:I134"/>
    <mergeCell ref="C135:C137"/>
    <mergeCell ref="D135:D137"/>
    <mergeCell ref="F135:F137"/>
    <mergeCell ref="G135:G137"/>
    <mergeCell ref="H135:H137"/>
    <mergeCell ref="I135:I137"/>
    <mergeCell ref="G132:G134"/>
    <mergeCell ref="E132:E134"/>
    <mergeCell ref="E135:E137"/>
    <mergeCell ref="B123:B131"/>
    <mergeCell ref="C123:C125"/>
    <mergeCell ref="D123:D125"/>
    <mergeCell ref="F123:F125"/>
    <mergeCell ref="G123:G125"/>
    <mergeCell ref="H123:H125"/>
    <mergeCell ref="I123:I125"/>
    <mergeCell ref="C126:C128"/>
    <mergeCell ref="D126:D128"/>
    <mergeCell ref="F126:F128"/>
    <mergeCell ref="G126:G128"/>
    <mergeCell ref="H126:H128"/>
    <mergeCell ref="I126:I128"/>
    <mergeCell ref="C129:C131"/>
    <mergeCell ref="D129:D131"/>
    <mergeCell ref="F129:F131"/>
    <mergeCell ref="G129:G131"/>
    <mergeCell ref="H129:H131"/>
    <mergeCell ref="I129:I131"/>
    <mergeCell ref="E129:E131"/>
    <mergeCell ref="B114:B122"/>
    <mergeCell ref="C114:C116"/>
    <mergeCell ref="D114:D116"/>
    <mergeCell ref="F114:F116"/>
    <mergeCell ref="C120:C122"/>
    <mergeCell ref="D120:D122"/>
    <mergeCell ref="F120:F122"/>
    <mergeCell ref="I108:I110"/>
    <mergeCell ref="C111:C113"/>
    <mergeCell ref="D111:D113"/>
    <mergeCell ref="F111:F113"/>
    <mergeCell ref="G111:G113"/>
    <mergeCell ref="H111:H113"/>
    <mergeCell ref="I111:I113"/>
    <mergeCell ref="G114:G116"/>
    <mergeCell ref="H114:H116"/>
    <mergeCell ref="I114:I116"/>
    <mergeCell ref="C117:C119"/>
    <mergeCell ref="D117:D119"/>
    <mergeCell ref="F117:F119"/>
    <mergeCell ref="G117:G119"/>
    <mergeCell ref="H117:H119"/>
    <mergeCell ref="I117:I119"/>
    <mergeCell ref="G120:G122"/>
    <mergeCell ref="G102:G104"/>
    <mergeCell ref="H102:H104"/>
    <mergeCell ref="I102:I104"/>
    <mergeCell ref="A105:A113"/>
    <mergeCell ref="B105:B113"/>
    <mergeCell ref="C105:C107"/>
    <mergeCell ref="D105:D107"/>
    <mergeCell ref="F105:F107"/>
    <mergeCell ref="G105:G107"/>
    <mergeCell ref="H105:H107"/>
    <mergeCell ref="I105:I107"/>
    <mergeCell ref="C108:C110"/>
    <mergeCell ref="D108:D110"/>
    <mergeCell ref="F108:F110"/>
    <mergeCell ref="G108:G110"/>
    <mergeCell ref="H108:H110"/>
    <mergeCell ref="A96:A104"/>
    <mergeCell ref="B96:B104"/>
    <mergeCell ref="C102:C104"/>
    <mergeCell ref="D102:D104"/>
    <mergeCell ref="F102:F104"/>
    <mergeCell ref="G96:G98"/>
    <mergeCell ref="H96:H98"/>
    <mergeCell ref="I96:I98"/>
    <mergeCell ref="C99:C101"/>
    <mergeCell ref="D99:D101"/>
    <mergeCell ref="F99:F101"/>
    <mergeCell ref="G99:G101"/>
    <mergeCell ref="H99:H101"/>
    <mergeCell ref="I99:I101"/>
    <mergeCell ref="C96:C98"/>
    <mergeCell ref="D96:D98"/>
    <mergeCell ref="F96:F98"/>
    <mergeCell ref="E96:E98"/>
    <mergeCell ref="E99:E101"/>
    <mergeCell ref="D93:D95"/>
    <mergeCell ref="F93:F95"/>
    <mergeCell ref="G93:G95"/>
    <mergeCell ref="H93:H95"/>
    <mergeCell ref="I93:I95"/>
    <mergeCell ref="D90:D92"/>
    <mergeCell ref="F90:F92"/>
    <mergeCell ref="G90:G92"/>
    <mergeCell ref="H90:H92"/>
    <mergeCell ref="I90:I92"/>
    <mergeCell ref="E90:E92"/>
    <mergeCell ref="E93:E95"/>
    <mergeCell ref="D87:D89"/>
    <mergeCell ref="F87:F89"/>
    <mergeCell ref="G87:G89"/>
    <mergeCell ref="H87:H89"/>
    <mergeCell ref="I87:I89"/>
    <mergeCell ref="D84:D86"/>
    <mergeCell ref="F84:F86"/>
    <mergeCell ref="G84:G86"/>
    <mergeCell ref="H84:H86"/>
    <mergeCell ref="I84:I86"/>
    <mergeCell ref="E84:E86"/>
    <mergeCell ref="E87:E89"/>
    <mergeCell ref="B76:B79"/>
    <mergeCell ref="B80:B83"/>
    <mergeCell ref="A84:A95"/>
    <mergeCell ref="B84:B95"/>
    <mergeCell ref="C84:C86"/>
    <mergeCell ref="C87:C89"/>
    <mergeCell ref="C90:C92"/>
    <mergeCell ref="C93:C95"/>
    <mergeCell ref="B18:B20"/>
    <mergeCell ref="B21:B25"/>
    <mergeCell ref="B26:B30"/>
    <mergeCell ref="B31:B33"/>
    <mergeCell ref="B34:B36"/>
    <mergeCell ref="B37:B39"/>
    <mergeCell ref="B40:B42"/>
    <mergeCell ref="B43:B46"/>
    <mergeCell ref="B47:B50"/>
    <mergeCell ref="B51:B54"/>
    <mergeCell ref="B55:B58"/>
    <mergeCell ref="B59:B62"/>
    <mergeCell ref="B63:B66"/>
    <mergeCell ref="B67:B70"/>
    <mergeCell ref="B71:B75"/>
    <mergeCell ref="A26:A30"/>
    <mergeCell ref="A17:R17"/>
    <mergeCell ref="C10:C11"/>
    <mergeCell ref="D10:D11"/>
    <mergeCell ref="C12:C13"/>
    <mergeCell ref="D12:D13"/>
    <mergeCell ref="B10:B14"/>
    <mergeCell ref="A2:R2"/>
    <mergeCell ref="J4:J7"/>
    <mergeCell ref="L4:L7"/>
    <mergeCell ref="M4:M7"/>
    <mergeCell ref="N4:O4"/>
    <mergeCell ref="H5:H7"/>
    <mergeCell ref="I5:I7"/>
    <mergeCell ref="N5:N7"/>
    <mergeCell ref="O5:O7"/>
    <mergeCell ref="A3:A7"/>
    <mergeCell ref="B3:B7"/>
    <mergeCell ref="C3:C7"/>
    <mergeCell ref="D3:I3"/>
    <mergeCell ref="J3:O3"/>
    <mergeCell ref="D4:D7"/>
    <mergeCell ref="F4:F7"/>
    <mergeCell ref="G4:G7"/>
    <mergeCell ref="H4:I4"/>
    <mergeCell ref="E4:E7"/>
    <mergeCell ref="G12:G13"/>
    <mergeCell ref="H12:H13"/>
    <mergeCell ref="I12:I13"/>
    <mergeCell ref="E10:E11"/>
    <mergeCell ref="E12:E13"/>
    <mergeCell ref="P3:R3"/>
    <mergeCell ref="P4:P7"/>
    <mergeCell ref="Q4:Q7"/>
    <mergeCell ref="R4:R7"/>
    <mergeCell ref="P10:P14"/>
    <mergeCell ref="Q10:Q14"/>
    <mergeCell ref="R10:R14"/>
    <mergeCell ref="A9:R9"/>
    <mergeCell ref="A10:A14"/>
    <mergeCell ref="F10:F11"/>
    <mergeCell ref="G10:G11"/>
    <mergeCell ref="H10:H11"/>
    <mergeCell ref="I10:I11"/>
    <mergeCell ref="F12:F13"/>
    <mergeCell ref="A63:A66"/>
    <mergeCell ref="A67:A70"/>
    <mergeCell ref="A71:A75"/>
    <mergeCell ref="A76:A79"/>
    <mergeCell ref="A80:A83"/>
    <mergeCell ref="A204:A205"/>
    <mergeCell ref="A206:A216"/>
    <mergeCell ref="A31:A33"/>
    <mergeCell ref="A34:A36"/>
    <mergeCell ref="A37:A39"/>
    <mergeCell ref="A40:A42"/>
    <mergeCell ref="A43:A46"/>
    <mergeCell ref="A47:A50"/>
    <mergeCell ref="A51:A54"/>
    <mergeCell ref="A55:A58"/>
    <mergeCell ref="A59:A62"/>
    <mergeCell ref="A114:A122"/>
    <mergeCell ref="A123:A131"/>
    <mergeCell ref="A132:A137"/>
    <mergeCell ref="A147:A155"/>
    <mergeCell ref="A174:A182"/>
    <mergeCell ref="A183:A188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8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H204:H205"/>
    <mergeCell ref="I204:I205"/>
    <mergeCell ref="D206:D207"/>
    <mergeCell ref="E206:E207"/>
    <mergeCell ref="F206:F207"/>
    <mergeCell ref="G206:G207"/>
    <mergeCell ref="H206:H207"/>
    <mergeCell ref="I206:I207"/>
    <mergeCell ref="D208:D209"/>
    <mergeCell ref="E208:E209"/>
    <mergeCell ref="F208:F209"/>
    <mergeCell ref="G208:G209"/>
    <mergeCell ref="H208:H209"/>
    <mergeCell ref="I208:I209"/>
    <mergeCell ref="D215:D216"/>
    <mergeCell ref="E215:E216"/>
    <mergeCell ref="F215:F216"/>
    <mergeCell ref="G215:G216"/>
    <mergeCell ref="H215:H216"/>
    <mergeCell ref="I215:I216"/>
    <mergeCell ref="D210:D211"/>
    <mergeCell ref="E210:E211"/>
    <mergeCell ref="F210:F211"/>
    <mergeCell ref="G210:G211"/>
    <mergeCell ref="H210:H211"/>
    <mergeCell ref="I210:I211"/>
    <mergeCell ref="D212:D214"/>
    <mergeCell ref="E212:E214"/>
    <mergeCell ref="F212:F214"/>
    <mergeCell ref="G212:G214"/>
    <mergeCell ref="H212:H214"/>
    <mergeCell ref="I212:I2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A9" sqref="A9:N74"/>
    </sheetView>
  </sheetViews>
  <sheetFormatPr defaultRowHeight="15" x14ac:dyDescent="0.25"/>
  <cols>
    <col min="1" max="1" width="7.28515625" customWidth="1"/>
    <col min="2" max="2" width="20.28515625" customWidth="1"/>
    <col min="3" max="3" width="34.42578125" customWidth="1"/>
    <col min="4" max="5" width="21.42578125" customWidth="1"/>
    <col min="6" max="6" width="7.28515625" customWidth="1"/>
    <col min="7" max="7" width="7.7109375" customWidth="1"/>
    <col min="8" max="8" width="9.140625" customWidth="1"/>
    <col min="9" max="9" width="8.42578125" customWidth="1"/>
    <col min="10" max="10" width="48.140625" customWidth="1"/>
    <col min="14" max="14" width="10.42578125" bestFit="1" customWidth="1"/>
    <col min="255" max="255" width="7.28515625" customWidth="1"/>
    <col min="256" max="256" width="20.28515625" customWidth="1"/>
    <col min="257" max="257" width="25.42578125" customWidth="1"/>
    <col min="258" max="258" width="17.42578125" customWidth="1"/>
    <col min="259" max="259" width="7.28515625" customWidth="1"/>
    <col min="260" max="260" width="7.7109375" customWidth="1"/>
    <col min="261" max="261" width="7.28515625" customWidth="1"/>
    <col min="262" max="262" width="9.140625" customWidth="1"/>
    <col min="263" max="263" width="7.7109375" customWidth="1"/>
    <col min="264" max="264" width="19.42578125" customWidth="1"/>
    <col min="265" max="265" width="28.140625" customWidth="1"/>
    <col min="268" max="268" width="10.5703125" customWidth="1"/>
    <col min="511" max="511" width="7.28515625" customWidth="1"/>
    <col min="512" max="512" width="20.28515625" customWidth="1"/>
    <col min="513" max="513" width="25.42578125" customWidth="1"/>
    <col min="514" max="514" width="17.42578125" customWidth="1"/>
    <col min="515" max="515" width="7.28515625" customWidth="1"/>
    <col min="516" max="516" width="7.7109375" customWidth="1"/>
    <col min="517" max="517" width="7.28515625" customWidth="1"/>
    <col min="518" max="518" width="9.140625" customWidth="1"/>
    <col min="519" max="519" width="7.7109375" customWidth="1"/>
    <col min="520" max="520" width="19.42578125" customWidth="1"/>
    <col min="521" max="521" width="28.140625" customWidth="1"/>
    <col min="524" max="524" width="10.5703125" customWidth="1"/>
    <col min="767" max="767" width="7.28515625" customWidth="1"/>
    <col min="768" max="768" width="20.28515625" customWidth="1"/>
    <col min="769" max="769" width="25.42578125" customWidth="1"/>
    <col min="770" max="770" width="17.42578125" customWidth="1"/>
    <col min="771" max="771" width="7.28515625" customWidth="1"/>
    <col min="772" max="772" width="7.7109375" customWidth="1"/>
    <col min="773" max="773" width="7.28515625" customWidth="1"/>
    <col min="774" max="774" width="9.140625" customWidth="1"/>
    <col min="775" max="775" width="7.7109375" customWidth="1"/>
    <col min="776" max="776" width="19.42578125" customWidth="1"/>
    <col min="777" max="777" width="28.140625" customWidth="1"/>
    <col min="780" max="780" width="10.5703125" customWidth="1"/>
    <col min="1023" max="1023" width="7.28515625" customWidth="1"/>
    <col min="1024" max="1024" width="20.28515625" customWidth="1"/>
    <col min="1025" max="1025" width="25.42578125" customWidth="1"/>
    <col min="1026" max="1026" width="17.42578125" customWidth="1"/>
    <col min="1027" max="1027" width="7.28515625" customWidth="1"/>
    <col min="1028" max="1028" width="7.7109375" customWidth="1"/>
    <col min="1029" max="1029" width="7.28515625" customWidth="1"/>
    <col min="1030" max="1030" width="9.140625" customWidth="1"/>
    <col min="1031" max="1031" width="7.7109375" customWidth="1"/>
    <col min="1032" max="1032" width="19.42578125" customWidth="1"/>
    <col min="1033" max="1033" width="28.140625" customWidth="1"/>
    <col min="1036" max="1036" width="10.5703125" customWidth="1"/>
    <col min="1279" max="1279" width="7.28515625" customWidth="1"/>
    <col min="1280" max="1280" width="20.28515625" customWidth="1"/>
    <col min="1281" max="1281" width="25.42578125" customWidth="1"/>
    <col min="1282" max="1282" width="17.42578125" customWidth="1"/>
    <col min="1283" max="1283" width="7.28515625" customWidth="1"/>
    <col min="1284" max="1284" width="7.7109375" customWidth="1"/>
    <col min="1285" max="1285" width="7.28515625" customWidth="1"/>
    <col min="1286" max="1286" width="9.140625" customWidth="1"/>
    <col min="1287" max="1287" width="7.7109375" customWidth="1"/>
    <col min="1288" max="1288" width="19.42578125" customWidth="1"/>
    <col min="1289" max="1289" width="28.140625" customWidth="1"/>
    <col min="1292" max="1292" width="10.5703125" customWidth="1"/>
    <col min="1535" max="1535" width="7.28515625" customWidth="1"/>
    <col min="1536" max="1536" width="20.28515625" customWidth="1"/>
    <col min="1537" max="1537" width="25.42578125" customWidth="1"/>
    <col min="1538" max="1538" width="17.42578125" customWidth="1"/>
    <col min="1539" max="1539" width="7.28515625" customWidth="1"/>
    <col min="1540" max="1540" width="7.7109375" customWidth="1"/>
    <col min="1541" max="1541" width="7.28515625" customWidth="1"/>
    <col min="1542" max="1542" width="9.140625" customWidth="1"/>
    <col min="1543" max="1543" width="7.7109375" customWidth="1"/>
    <col min="1544" max="1544" width="19.42578125" customWidth="1"/>
    <col min="1545" max="1545" width="28.140625" customWidth="1"/>
    <col min="1548" max="1548" width="10.5703125" customWidth="1"/>
    <col min="1791" max="1791" width="7.28515625" customWidth="1"/>
    <col min="1792" max="1792" width="20.28515625" customWidth="1"/>
    <col min="1793" max="1793" width="25.42578125" customWidth="1"/>
    <col min="1794" max="1794" width="17.42578125" customWidth="1"/>
    <col min="1795" max="1795" width="7.28515625" customWidth="1"/>
    <col min="1796" max="1796" width="7.7109375" customWidth="1"/>
    <col min="1797" max="1797" width="7.28515625" customWidth="1"/>
    <col min="1798" max="1798" width="9.140625" customWidth="1"/>
    <col min="1799" max="1799" width="7.7109375" customWidth="1"/>
    <col min="1800" max="1800" width="19.42578125" customWidth="1"/>
    <col min="1801" max="1801" width="28.140625" customWidth="1"/>
    <col min="1804" max="1804" width="10.5703125" customWidth="1"/>
    <col min="2047" max="2047" width="7.28515625" customWidth="1"/>
    <col min="2048" max="2048" width="20.28515625" customWidth="1"/>
    <col min="2049" max="2049" width="25.42578125" customWidth="1"/>
    <col min="2050" max="2050" width="17.42578125" customWidth="1"/>
    <col min="2051" max="2051" width="7.28515625" customWidth="1"/>
    <col min="2052" max="2052" width="7.7109375" customWidth="1"/>
    <col min="2053" max="2053" width="7.28515625" customWidth="1"/>
    <col min="2054" max="2054" width="9.140625" customWidth="1"/>
    <col min="2055" max="2055" width="7.7109375" customWidth="1"/>
    <col min="2056" max="2056" width="19.42578125" customWidth="1"/>
    <col min="2057" max="2057" width="28.140625" customWidth="1"/>
    <col min="2060" max="2060" width="10.5703125" customWidth="1"/>
    <col min="2303" max="2303" width="7.28515625" customWidth="1"/>
    <col min="2304" max="2304" width="20.28515625" customWidth="1"/>
    <col min="2305" max="2305" width="25.42578125" customWidth="1"/>
    <col min="2306" max="2306" width="17.42578125" customWidth="1"/>
    <col min="2307" max="2307" width="7.28515625" customWidth="1"/>
    <col min="2308" max="2308" width="7.7109375" customWidth="1"/>
    <col min="2309" max="2309" width="7.28515625" customWidth="1"/>
    <col min="2310" max="2310" width="9.140625" customWidth="1"/>
    <col min="2311" max="2311" width="7.7109375" customWidth="1"/>
    <col min="2312" max="2312" width="19.42578125" customWidth="1"/>
    <col min="2313" max="2313" width="28.140625" customWidth="1"/>
    <col min="2316" max="2316" width="10.5703125" customWidth="1"/>
    <col min="2559" max="2559" width="7.28515625" customWidth="1"/>
    <col min="2560" max="2560" width="20.28515625" customWidth="1"/>
    <col min="2561" max="2561" width="25.42578125" customWidth="1"/>
    <col min="2562" max="2562" width="17.42578125" customWidth="1"/>
    <col min="2563" max="2563" width="7.28515625" customWidth="1"/>
    <col min="2564" max="2564" width="7.7109375" customWidth="1"/>
    <col min="2565" max="2565" width="7.28515625" customWidth="1"/>
    <col min="2566" max="2566" width="9.140625" customWidth="1"/>
    <col min="2567" max="2567" width="7.7109375" customWidth="1"/>
    <col min="2568" max="2568" width="19.42578125" customWidth="1"/>
    <col min="2569" max="2569" width="28.140625" customWidth="1"/>
    <col min="2572" max="2572" width="10.5703125" customWidth="1"/>
    <col min="2815" max="2815" width="7.28515625" customWidth="1"/>
    <col min="2816" max="2816" width="20.28515625" customWidth="1"/>
    <col min="2817" max="2817" width="25.42578125" customWidth="1"/>
    <col min="2818" max="2818" width="17.42578125" customWidth="1"/>
    <col min="2819" max="2819" width="7.28515625" customWidth="1"/>
    <col min="2820" max="2820" width="7.7109375" customWidth="1"/>
    <col min="2821" max="2821" width="7.28515625" customWidth="1"/>
    <col min="2822" max="2822" width="9.140625" customWidth="1"/>
    <col min="2823" max="2823" width="7.7109375" customWidth="1"/>
    <col min="2824" max="2824" width="19.42578125" customWidth="1"/>
    <col min="2825" max="2825" width="28.140625" customWidth="1"/>
    <col min="2828" max="2828" width="10.5703125" customWidth="1"/>
    <col min="3071" max="3071" width="7.28515625" customWidth="1"/>
    <col min="3072" max="3072" width="20.28515625" customWidth="1"/>
    <col min="3073" max="3073" width="25.42578125" customWidth="1"/>
    <col min="3074" max="3074" width="17.42578125" customWidth="1"/>
    <col min="3075" max="3075" width="7.28515625" customWidth="1"/>
    <col min="3076" max="3076" width="7.7109375" customWidth="1"/>
    <col min="3077" max="3077" width="7.28515625" customWidth="1"/>
    <col min="3078" max="3078" width="9.140625" customWidth="1"/>
    <col min="3079" max="3079" width="7.7109375" customWidth="1"/>
    <col min="3080" max="3080" width="19.42578125" customWidth="1"/>
    <col min="3081" max="3081" width="28.140625" customWidth="1"/>
    <col min="3084" max="3084" width="10.5703125" customWidth="1"/>
    <col min="3327" max="3327" width="7.28515625" customWidth="1"/>
    <col min="3328" max="3328" width="20.28515625" customWidth="1"/>
    <col min="3329" max="3329" width="25.42578125" customWidth="1"/>
    <col min="3330" max="3330" width="17.42578125" customWidth="1"/>
    <col min="3331" max="3331" width="7.28515625" customWidth="1"/>
    <col min="3332" max="3332" width="7.7109375" customWidth="1"/>
    <col min="3333" max="3333" width="7.28515625" customWidth="1"/>
    <col min="3334" max="3334" width="9.140625" customWidth="1"/>
    <col min="3335" max="3335" width="7.7109375" customWidth="1"/>
    <col min="3336" max="3336" width="19.42578125" customWidth="1"/>
    <col min="3337" max="3337" width="28.140625" customWidth="1"/>
    <col min="3340" max="3340" width="10.5703125" customWidth="1"/>
    <col min="3583" max="3583" width="7.28515625" customWidth="1"/>
    <col min="3584" max="3584" width="20.28515625" customWidth="1"/>
    <col min="3585" max="3585" width="25.42578125" customWidth="1"/>
    <col min="3586" max="3586" width="17.42578125" customWidth="1"/>
    <col min="3587" max="3587" width="7.28515625" customWidth="1"/>
    <col min="3588" max="3588" width="7.7109375" customWidth="1"/>
    <col min="3589" max="3589" width="7.28515625" customWidth="1"/>
    <col min="3590" max="3590" width="9.140625" customWidth="1"/>
    <col min="3591" max="3591" width="7.7109375" customWidth="1"/>
    <col min="3592" max="3592" width="19.42578125" customWidth="1"/>
    <col min="3593" max="3593" width="28.140625" customWidth="1"/>
    <col min="3596" max="3596" width="10.5703125" customWidth="1"/>
    <col min="3839" max="3839" width="7.28515625" customWidth="1"/>
    <col min="3840" max="3840" width="20.28515625" customWidth="1"/>
    <col min="3841" max="3841" width="25.42578125" customWidth="1"/>
    <col min="3842" max="3842" width="17.42578125" customWidth="1"/>
    <col min="3843" max="3843" width="7.28515625" customWidth="1"/>
    <col min="3844" max="3844" width="7.7109375" customWidth="1"/>
    <col min="3845" max="3845" width="7.28515625" customWidth="1"/>
    <col min="3846" max="3846" width="9.140625" customWidth="1"/>
    <col min="3847" max="3847" width="7.7109375" customWidth="1"/>
    <col min="3848" max="3848" width="19.42578125" customWidth="1"/>
    <col min="3849" max="3849" width="28.140625" customWidth="1"/>
    <col min="3852" max="3852" width="10.5703125" customWidth="1"/>
    <col min="4095" max="4095" width="7.28515625" customWidth="1"/>
    <col min="4096" max="4096" width="20.28515625" customWidth="1"/>
    <col min="4097" max="4097" width="25.42578125" customWidth="1"/>
    <col min="4098" max="4098" width="17.42578125" customWidth="1"/>
    <col min="4099" max="4099" width="7.28515625" customWidth="1"/>
    <col min="4100" max="4100" width="7.7109375" customWidth="1"/>
    <col min="4101" max="4101" width="7.28515625" customWidth="1"/>
    <col min="4102" max="4102" width="9.140625" customWidth="1"/>
    <col min="4103" max="4103" width="7.7109375" customWidth="1"/>
    <col min="4104" max="4104" width="19.42578125" customWidth="1"/>
    <col min="4105" max="4105" width="28.140625" customWidth="1"/>
    <col min="4108" max="4108" width="10.5703125" customWidth="1"/>
    <col min="4351" max="4351" width="7.28515625" customWidth="1"/>
    <col min="4352" max="4352" width="20.28515625" customWidth="1"/>
    <col min="4353" max="4353" width="25.42578125" customWidth="1"/>
    <col min="4354" max="4354" width="17.42578125" customWidth="1"/>
    <col min="4355" max="4355" width="7.28515625" customWidth="1"/>
    <col min="4356" max="4356" width="7.7109375" customWidth="1"/>
    <col min="4357" max="4357" width="7.28515625" customWidth="1"/>
    <col min="4358" max="4358" width="9.140625" customWidth="1"/>
    <col min="4359" max="4359" width="7.7109375" customWidth="1"/>
    <col min="4360" max="4360" width="19.42578125" customWidth="1"/>
    <col min="4361" max="4361" width="28.140625" customWidth="1"/>
    <col min="4364" max="4364" width="10.5703125" customWidth="1"/>
    <col min="4607" max="4607" width="7.28515625" customWidth="1"/>
    <col min="4608" max="4608" width="20.28515625" customWidth="1"/>
    <col min="4609" max="4609" width="25.42578125" customWidth="1"/>
    <col min="4610" max="4610" width="17.42578125" customWidth="1"/>
    <col min="4611" max="4611" width="7.28515625" customWidth="1"/>
    <col min="4612" max="4612" width="7.7109375" customWidth="1"/>
    <col min="4613" max="4613" width="7.28515625" customWidth="1"/>
    <col min="4614" max="4614" width="9.140625" customWidth="1"/>
    <col min="4615" max="4615" width="7.7109375" customWidth="1"/>
    <col min="4616" max="4616" width="19.42578125" customWidth="1"/>
    <col min="4617" max="4617" width="28.140625" customWidth="1"/>
    <col min="4620" max="4620" width="10.5703125" customWidth="1"/>
    <col min="4863" max="4863" width="7.28515625" customWidth="1"/>
    <col min="4864" max="4864" width="20.28515625" customWidth="1"/>
    <col min="4865" max="4865" width="25.42578125" customWidth="1"/>
    <col min="4866" max="4866" width="17.42578125" customWidth="1"/>
    <col min="4867" max="4867" width="7.28515625" customWidth="1"/>
    <col min="4868" max="4868" width="7.7109375" customWidth="1"/>
    <col min="4869" max="4869" width="7.28515625" customWidth="1"/>
    <col min="4870" max="4870" width="9.140625" customWidth="1"/>
    <col min="4871" max="4871" width="7.7109375" customWidth="1"/>
    <col min="4872" max="4872" width="19.42578125" customWidth="1"/>
    <col min="4873" max="4873" width="28.140625" customWidth="1"/>
    <col min="4876" max="4876" width="10.5703125" customWidth="1"/>
    <col min="5119" max="5119" width="7.28515625" customWidth="1"/>
    <col min="5120" max="5120" width="20.28515625" customWidth="1"/>
    <col min="5121" max="5121" width="25.42578125" customWidth="1"/>
    <col min="5122" max="5122" width="17.42578125" customWidth="1"/>
    <col min="5123" max="5123" width="7.28515625" customWidth="1"/>
    <col min="5124" max="5124" width="7.7109375" customWidth="1"/>
    <col min="5125" max="5125" width="7.28515625" customWidth="1"/>
    <col min="5126" max="5126" width="9.140625" customWidth="1"/>
    <col min="5127" max="5127" width="7.7109375" customWidth="1"/>
    <col min="5128" max="5128" width="19.42578125" customWidth="1"/>
    <col min="5129" max="5129" width="28.140625" customWidth="1"/>
    <col min="5132" max="5132" width="10.5703125" customWidth="1"/>
    <col min="5375" max="5375" width="7.28515625" customWidth="1"/>
    <col min="5376" max="5376" width="20.28515625" customWidth="1"/>
    <col min="5377" max="5377" width="25.42578125" customWidth="1"/>
    <col min="5378" max="5378" width="17.42578125" customWidth="1"/>
    <col min="5379" max="5379" width="7.28515625" customWidth="1"/>
    <col min="5380" max="5380" width="7.7109375" customWidth="1"/>
    <col min="5381" max="5381" width="7.28515625" customWidth="1"/>
    <col min="5382" max="5382" width="9.140625" customWidth="1"/>
    <col min="5383" max="5383" width="7.7109375" customWidth="1"/>
    <col min="5384" max="5384" width="19.42578125" customWidth="1"/>
    <col min="5385" max="5385" width="28.140625" customWidth="1"/>
    <col min="5388" max="5388" width="10.5703125" customWidth="1"/>
    <col min="5631" max="5631" width="7.28515625" customWidth="1"/>
    <col min="5632" max="5632" width="20.28515625" customWidth="1"/>
    <col min="5633" max="5633" width="25.42578125" customWidth="1"/>
    <col min="5634" max="5634" width="17.42578125" customWidth="1"/>
    <col min="5635" max="5635" width="7.28515625" customWidth="1"/>
    <col min="5636" max="5636" width="7.7109375" customWidth="1"/>
    <col min="5637" max="5637" width="7.28515625" customWidth="1"/>
    <col min="5638" max="5638" width="9.140625" customWidth="1"/>
    <col min="5639" max="5639" width="7.7109375" customWidth="1"/>
    <col min="5640" max="5640" width="19.42578125" customWidth="1"/>
    <col min="5641" max="5641" width="28.140625" customWidth="1"/>
    <col min="5644" max="5644" width="10.5703125" customWidth="1"/>
    <col min="5887" max="5887" width="7.28515625" customWidth="1"/>
    <col min="5888" max="5888" width="20.28515625" customWidth="1"/>
    <col min="5889" max="5889" width="25.42578125" customWidth="1"/>
    <col min="5890" max="5890" width="17.42578125" customWidth="1"/>
    <col min="5891" max="5891" width="7.28515625" customWidth="1"/>
    <col min="5892" max="5892" width="7.7109375" customWidth="1"/>
    <col min="5893" max="5893" width="7.28515625" customWidth="1"/>
    <col min="5894" max="5894" width="9.140625" customWidth="1"/>
    <col min="5895" max="5895" width="7.7109375" customWidth="1"/>
    <col min="5896" max="5896" width="19.42578125" customWidth="1"/>
    <col min="5897" max="5897" width="28.140625" customWidth="1"/>
    <col min="5900" max="5900" width="10.5703125" customWidth="1"/>
    <col min="6143" max="6143" width="7.28515625" customWidth="1"/>
    <col min="6144" max="6144" width="20.28515625" customWidth="1"/>
    <col min="6145" max="6145" width="25.42578125" customWidth="1"/>
    <col min="6146" max="6146" width="17.42578125" customWidth="1"/>
    <col min="6147" max="6147" width="7.28515625" customWidth="1"/>
    <col min="6148" max="6148" width="7.7109375" customWidth="1"/>
    <col min="6149" max="6149" width="7.28515625" customWidth="1"/>
    <col min="6150" max="6150" width="9.140625" customWidth="1"/>
    <col min="6151" max="6151" width="7.7109375" customWidth="1"/>
    <col min="6152" max="6152" width="19.42578125" customWidth="1"/>
    <col min="6153" max="6153" width="28.140625" customWidth="1"/>
    <col min="6156" max="6156" width="10.5703125" customWidth="1"/>
    <col min="6399" max="6399" width="7.28515625" customWidth="1"/>
    <col min="6400" max="6400" width="20.28515625" customWidth="1"/>
    <col min="6401" max="6401" width="25.42578125" customWidth="1"/>
    <col min="6402" max="6402" width="17.42578125" customWidth="1"/>
    <col min="6403" max="6403" width="7.28515625" customWidth="1"/>
    <col min="6404" max="6404" width="7.7109375" customWidth="1"/>
    <col min="6405" max="6405" width="7.28515625" customWidth="1"/>
    <col min="6406" max="6406" width="9.140625" customWidth="1"/>
    <col min="6407" max="6407" width="7.7109375" customWidth="1"/>
    <col min="6408" max="6408" width="19.42578125" customWidth="1"/>
    <col min="6409" max="6409" width="28.140625" customWidth="1"/>
    <col min="6412" max="6412" width="10.5703125" customWidth="1"/>
    <col min="6655" max="6655" width="7.28515625" customWidth="1"/>
    <col min="6656" max="6656" width="20.28515625" customWidth="1"/>
    <col min="6657" max="6657" width="25.42578125" customWidth="1"/>
    <col min="6658" max="6658" width="17.42578125" customWidth="1"/>
    <col min="6659" max="6659" width="7.28515625" customWidth="1"/>
    <col min="6660" max="6660" width="7.7109375" customWidth="1"/>
    <col min="6661" max="6661" width="7.28515625" customWidth="1"/>
    <col min="6662" max="6662" width="9.140625" customWidth="1"/>
    <col min="6663" max="6663" width="7.7109375" customWidth="1"/>
    <col min="6664" max="6664" width="19.42578125" customWidth="1"/>
    <col min="6665" max="6665" width="28.140625" customWidth="1"/>
    <col min="6668" max="6668" width="10.5703125" customWidth="1"/>
    <col min="6911" max="6911" width="7.28515625" customWidth="1"/>
    <col min="6912" max="6912" width="20.28515625" customWidth="1"/>
    <col min="6913" max="6913" width="25.42578125" customWidth="1"/>
    <col min="6914" max="6914" width="17.42578125" customWidth="1"/>
    <col min="6915" max="6915" width="7.28515625" customWidth="1"/>
    <col min="6916" max="6916" width="7.7109375" customWidth="1"/>
    <col min="6917" max="6917" width="7.28515625" customWidth="1"/>
    <col min="6918" max="6918" width="9.140625" customWidth="1"/>
    <col min="6919" max="6919" width="7.7109375" customWidth="1"/>
    <col min="6920" max="6920" width="19.42578125" customWidth="1"/>
    <col min="6921" max="6921" width="28.140625" customWidth="1"/>
    <col min="6924" max="6924" width="10.5703125" customWidth="1"/>
    <col min="7167" max="7167" width="7.28515625" customWidth="1"/>
    <col min="7168" max="7168" width="20.28515625" customWidth="1"/>
    <col min="7169" max="7169" width="25.42578125" customWidth="1"/>
    <col min="7170" max="7170" width="17.42578125" customWidth="1"/>
    <col min="7171" max="7171" width="7.28515625" customWidth="1"/>
    <col min="7172" max="7172" width="7.7109375" customWidth="1"/>
    <col min="7173" max="7173" width="7.28515625" customWidth="1"/>
    <col min="7174" max="7174" width="9.140625" customWidth="1"/>
    <col min="7175" max="7175" width="7.7109375" customWidth="1"/>
    <col min="7176" max="7176" width="19.42578125" customWidth="1"/>
    <col min="7177" max="7177" width="28.140625" customWidth="1"/>
    <col min="7180" max="7180" width="10.5703125" customWidth="1"/>
    <col min="7423" max="7423" width="7.28515625" customWidth="1"/>
    <col min="7424" max="7424" width="20.28515625" customWidth="1"/>
    <col min="7425" max="7425" width="25.42578125" customWidth="1"/>
    <col min="7426" max="7426" width="17.42578125" customWidth="1"/>
    <col min="7427" max="7427" width="7.28515625" customWidth="1"/>
    <col min="7428" max="7428" width="7.7109375" customWidth="1"/>
    <col min="7429" max="7429" width="7.28515625" customWidth="1"/>
    <col min="7430" max="7430" width="9.140625" customWidth="1"/>
    <col min="7431" max="7431" width="7.7109375" customWidth="1"/>
    <col min="7432" max="7432" width="19.42578125" customWidth="1"/>
    <col min="7433" max="7433" width="28.140625" customWidth="1"/>
    <col min="7436" max="7436" width="10.5703125" customWidth="1"/>
    <col min="7679" max="7679" width="7.28515625" customWidth="1"/>
    <col min="7680" max="7680" width="20.28515625" customWidth="1"/>
    <col min="7681" max="7681" width="25.42578125" customWidth="1"/>
    <col min="7682" max="7682" width="17.42578125" customWidth="1"/>
    <col min="7683" max="7683" width="7.28515625" customWidth="1"/>
    <col min="7684" max="7684" width="7.7109375" customWidth="1"/>
    <col min="7685" max="7685" width="7.28515625" customWidth="1"/>
    <col min="7686" max="7686" width="9.140625" customWidth="1"/>
    <col min="7687" max="7687" width="7.7109375" customWidth="1"/>
    <col min="7688" max="7688" width="19.42578125" customWidth="1"/>
    <col min="7689" max="7689" width="28.140625" customWidth="1"/>
    <col min="7692" max="7692" width="10.5703125" customWidth="1"/>
    <col min="7935" max="7935" width="7.28515625" customWidth="1"/>
    <col min="7936" max="7936" width="20.28515625" customWidth="1"/>
    <col min="7937" max="7937" width="25.42578125" customWidth="1"/>
    <col min="7938" max="7938" width="17.42578125" customWidth="1"/>
    <col min="7939" max="7939" width="7.28515625" customWidth="1"/>
    <col min="7940" max="7940" width="7.7109375" customWidth="1"/>
    <col min="7941" max="7941" width="7.28515625" customWidth="1"/>
    <col min="7942" max="7942" width="9.140625" customWidth="1"/>
    <col min="7943" max="7943" width="7.7109375" customWidth="1"/>
    <col min="7944" max="7944" width="19.42578125" customWidth="1"/>
    <col min="7945" max="7945" width="28.140625" customWidth="1"/>
    <col min="7948" max="7948" width="10.5703125" customWidth="1"/>
    <col min="8191" max="8191" width="7.28515625" customWidth="1"/>
    <col min="8192" max="8192" width="20.28515625" customWidth="1"/>
    <col min="8193" max="8193" width="25.42578125" customWidth="1"/>
    <col min="8194" max="8194" width="17.42578125" customWidth="1"/>
    <col min="8195" max="8195" width="7.28515625" customWidth="1"/>
    <col min="8196" max="8196" width="7.7109375" customWidth="1"/>
    <col min="8197" max="8197" width="7.28515625" customWidth="1"/>
    <col min="8198" max="8198" width="9.140625" customWidth="1"/>
    <col min="8199" max="8199" width="7.7109375" customWidth="1"/>
    <col min="8200" max="8200" width="19.42578125" customWidth="1"/>
    <col min="8201" max="8201" width="28.140625" customWidth="1"/>
    <col min="8204" max="8204" width="10.5703125" customWidth="1"/>
    <col min="8447" max="8447" width="7.28515625" customWidth="1"/>
    <col min="8448" max="8448" width="20.28515625" customWidth="1"/>
    <col min="8449" max="8449" width="25.42578125" customWidth="1"/>
    <col min="8450" max="8450" width="17.42578125" customWidth="1"/>
    <col min="8451" max="8451" width="7.28515625" customWidth="1"/>
    <col min="8452" max="8452" width="7.7109375" customWidth="1"/>
    <col min="8453" max="8453" width="7.28515625" customWidth="1"/>
    <col min="8454" max="8454" width="9.140625" customWidth="1"/>
    <col min="8455" max="8455" width="7.7109375" customWidth="1"/>
    <col min="8456" max="8456" width="19.42578125" customWidth="1"/>
    <col min="8457" max="8457" width="28.140625" customWidth="1"/>
    <col min="8460" max="8460" width="10.5703125" customWidth="1"/>
    <col min="8703" max="8703" width="7.28515625" customWidth="1"/>
    <col min="8704" max="8704" width="20.28515625" customWidth="1"/>
    <col min="8705" max="8705" width="25.42578125" customWidth="1"/>
    <col min="8706" max="8706" width="17.42578125" customWidth="1"/>
    <col min="8707" max="8707" width="7.28515625" customWidth="1"/>
    <col min="8708" max="8708" width="7.7109375" customWidth="1"/>
    <col min="8709" max="8709" width="7.28515625" customWidth="1"/>
    <col min="8710" max="8710" width="9.140625" customWidth="1"/>
    <col min="8711" max="8711" width="7.7109375" customWidth="1"/>
    <col min="8712" max="8712" width="19.42578125" customWidth="1"/>
    <col min="8713" max="8713" width="28.140625" customWidth="1"/>
    <col min="8716" max="8716" width="10.5703125" customWidth="1"/>
    <col min="8959" max="8959" width="7.28515625" customWidth="1"/>
    <col min="8960" max="8960" width="20.28515625" customWidth="1"/>
    <col min="8961" max="8961" width="25.42578125" customWidth="1"/>
    <col min="8962" max="8962" width="17.42578125" customWidth="1"/>
    <col min="8963" max="8963" width="7.28515625" customWidth="1"/>
    <col min="8964" max="8964" width="7.7109375" customWidth="1"/>
    <col min="8965" max="8965" width="7.28515625" customWidth="1"/>
    <col min="8966" max="8966" width="9.140625" customWidth="1"/>
    <col min="8967" max="8967" width="7.7109375" customWidth="1"/>
    <col min="8968" max="8968" width="19.42578125" customWidth="1"/>
    <col min="8969" max="8969" width="28.140625" customWidth="1"/>
    <col min="8972" max="8972" width="10.5703125" customWidth="1"/>
    <col min="9215" max="9215" width="7.28515625" customWidth="1"/>
    <col min="9216" max="9216" width="20.28515625" customWidth="1"/>
    <col min="9217" max="9217" width="25.42578125" customWidth="1"/>
    <col min="9218" max="9218" width="17.42578125" customWidth="1"/>
    <col min="9219" max="9219" width="7.28515625" customWidth="1"/>
    <col min="9220" max="9220" width="7.7109375" customWidth="1"/>
    <col min="9221" max="9221" width="7.28515625" customWidth="1"/>
    <col min="9222" max="9222" width="9.140625" customWidth="1"/>
    <col min="9223" max="9223" width="7.7109375" customWidth="1"/>
    <col min="9224" max="9224" width="19.42578125" customWidth="1"/>
    <col min="9225" max="9225" width="28.140625" customWidth="1"/>
    <col min="9228" max="9228" width="10.5703125" customWidth="1"/>
    <col min="9471" max="9471" width="7.28515625" customWidth="1"/>
    <col min="9472" max="9472" width="20.28515625" customWidth="1"/>
    <col min="9473" max="9473" width="25.42578125" customWidth="1"/>
    <col min="9474" max="9474" width="17.42578125" customWidth="1"/>
    <col min="9475" max="9475" width="7.28515625" customWidth="1"/>
    <col min="9476" max="9476" width="7.7109375" customWidth="1"/>
    <col min="9477" max="9477" width="7.28515625" customWidth="1"/>
    <col min="9478" max="9478" width="9.140625" customWidth="1"/>
    <col min="9479" max="9479" width="7.7109375" customWidth="1"/>
    <col min="9480" max="9480" width="19.42578125" customWidth="1"/>
    <col min="9481" max="9481" width="28.140625" customWidth="1"/>
    <col min="9484" max="9484" width="10.5703125" customWidth="1"/>
    <col min="9727" max="9727" width="7.28515625" customWidth="1"/>
    <col min="9728" max="9728" width="20.28515625" customWidth="1"/>
    <col min="9729" max="9729" width="25.42578125" customWidth="1"/>
    <col min="9730" max="9730" width="17.42578125" customWidth="1"/>
    <col min="9731" max="9731" width="7.28515625" customWidth="1"/>
    <col min="9732" max="9732" width="7.7109375" customWidth="1"/>
    <col min="9733" max="9733" width="7.28515625" customWidth="1"/>
    <col min="9734" max="9734" width="9.140625" customWidth="1"/>
    <col min="9735" max="9735" width="7.7109375" customWidth="1"/>
    <col min="9736" max="9736" width="19.42578125" customWidth="1"/>
    <col min="9737" max="9737" width="28.140625" customWidth="1"/>
    <col min="9740" max="9740" width="10.5703125" customWidth="1"/>
    <col min="9983" max="9983" width="7.28515625" customWidth="1"/>
    <col min="9984" max="9984" width="20.28515625" customWidth="1"/>
    <col min="9985" max="9985" width="25.42578125" customWidth="1"/>
    <col min="9986" max="9986" width="17.42578125" customWidth="1"/>
    <col min="9987" max="9987" width="7.28515625" customWidth="1"/>
    <col min="9988" max="9988" width="7.7109375" customWidth="1"/>
    <col min="9989" max="9989" width="7.28515625" customWidth="1"/>
    <col min="9990" max="9990" width="9.140625" customWidth="1"/>
    <col min="9991" max="9991" width="7.7109375" customWidth="1"/>
    <col min="9992" max="9992" width="19.42578125" customWidth="1"/>
    <col min="9993" max="9993" width="28.140625" customWidth="1"/>
    <col min="9996" max="9996" width="10.5703125" customWidth="1"/>
    <col min="10239" max="10239" width="7.28515625" customWidth="1"/>
    <col min="10240" max="10240" width="20.28515625" customWidth="1"/>
    <col min="10241" max="10241" width="25.42578125" customWidth="1"/>
    <col min="10242" max="10242" width="17.42578125" customWidth="1"/>
    <col min="10243" max="10243" width="7.28515625" customWidth="1"/>
    <col min="10244" max="10244" width="7.7109375" customWidth="1"/>
    <col min="10245" max="10245" width="7.28515625" customWidth="1"/>
    <col min="10246" max="10246" width="9.140625" customWidth="1"/>
    <col min="10247" max="10247" width="7.7109375" customWidth="1"/>
    <col min="10248" max="10248" width="19.42578125" customWidth="1"/>
    <col min="10249" max="10249" width="28.140625" customWidth="1"/>
    <col min="10252" max="10252" width="10.5703125" customWidth="1"/>
    <col min="10495" max="10495" width="7.28515625" customWidth="1"/>
    <col min="10496" max="10496" width="20.28515625" customWidth="1"/>
    <col min="10497" max="10497" width="25.42578125" customWidth="1"/>
    <col min="10498" max="10498" width="17.42578125" customWidth="1"/>
    <col min="10499" max="10499" width="7.28515625" customWidth="1"/>
    <col min="10500" max="10500" width="7.7109375" customWidth="1"/>
    <col min="10501" max="10501" width="7.28515625" customWidth="1"/>
    <col min="10502" max="10502" width="9.140625" customWidth="1"/>
    <col min="10503" max="10503" width="7.7109375" customWidth="1"/>
    <col min="10504" max="10504" width="19.42578125" customWidth="1"/>
    <col min="10505" max="10505" width="28.140625" customWidth="1"/>
    <col min="10508" max="10508" width="10.5703125" customWidth="1"/>
    <col min="10751" max="10751" width="7.28515625" customWidth="1"/>
    <col min="10752" max="10752" width="20.28515625" customWidth="1"/>
    <col min="10753" max="10753" width="25.42578125" customWidth="1"/>
    <col min="10754" max="10754" width="17.42578125" customWidth="1"/>
    <col min="10755" max="10755" width="7.28515625" customWidth="1"/>
    <col min="10756" max="10756" width="7.7109375" customWidth="1"/>
    <col min="10757" max="10757" width="7.28515625" customWidth="1"/>
    <col min="10758" max="10758" width="9.140625" customWidth="1"/>
    <col min="10759" max="10759" width="7.7109375" customWidth="1"/>
    <col min="10760" max="10760" width="19.42578125" customWidth="1"/>
    <col min="10761" max="10761" width="28.140625" customWidth="1"/>
    <col min="10764" max="10764" width="10.5703125" customWidth="1"/>
    <col min="11007" max="11007" width="7.28515625" customWidth="1"/>
    <col min="11008" max="11008" width="20.28515625" customWidth="1"/>
    <col min="11009" max="11009" width="25.42578125" customWidth="1"/>
    <col min="11010" max="11010" width="17.42578125" customWidth="1"/>
    <col min="11011" max="11011" width="7.28515625" customWidth="1"/>
    <col min="11012" max="11012" width="7.7109375" customWidth="1"/>
    <col min="11013" max="11013" width="7.28515625" customWidth="1"/>
    <col min="11014" max="11014" width="9.140625" customWidth="1"/>
    <col min="11015" max="11015" width="7.7109375" customWidth="1"/>
    <col min="11016" max="11016" width="19.42578125" customWidth="1"/>
    <col min="11017" max="11017" width="28.140625" customWidth="1"/>
    <col min="11020" max="11020" width="10.5703125" customWidth="1"/>
    <col min="11263" max="11263" width="7.28515625" customWidth="1"/>
    <col min="11264" max="11264" width="20.28515625" customWidth="1"/>
    <col min="11265" max="11265" width="25.42578125" customWidth="1"/>
    <col min="11266" max="11266" width="17.42578125" customWidth="1"/>
    <col min="11267" max="11267" width="7.28515625" customWidth="1"/>
    <col min="11268" max="11268" width="7.7109375" customWidth="1"/>
    <col min="11269" max="11269" width="7.28515625" customWidth="1"/>
    <col min="11270" max="11270" width="9.140625" customWidth="1"/>
    <col min="11271" max="11271" width="7.7109375" customWidth="1"/>
    <col min="11272" max="11272" width="19.42578125" customWidth="1"/>
    <col min="11273" max="11273" width="28.140625" customWidth="1"/>
    <col min="11276" max="11276" width="10.5703125" customWidth="1"/>
    <col min="11519" max="11519" width="7.28515625" customWidth="1"/>
    <col min="11520" max="11520" width="20.28515625" customWidth="1"/>
    <col min="11521" max="11521" width="25.42578125" customWidth="1"/>
    <col min="11522" max="11522" width="17.42578125" customWidth="1"/>
    <col min="11523" max="11523" width="7.28515625" customWidth="1"/>
    <col min="11524" max="11524" width="7.7109375" customWidth="1"/>
    <col min="11525" max="11525" width="7.28515625" customWidth="1"/>
    <col min="11526" max="11526" width="9.140625" customWidth="1"/>
    <col min="11527" max="11527" width="7.7109375" customWidth="1"/>
    <col min="11528" max="11528" width="19.42578125" customWidth="1"/>
    <col min="11529" max="11529" width="28.140625" customWidth="1"/>
    <col min="11532" max="11532" width="10.5703125" customWidth="1"/>
    <col min="11775" max="11775" width="7.28515625" customWidth="1"/>
    <col min="11776" max="11776" width="20.28515625" customWidth="1"/>
    <col min="11777" max="11777" width="25.42578125" customWidth="1"/>
    <col min="11778" max="11778" width="17.42578125" customWidth="1"/>
    <col min="11779" max="11779" width="7.28515625" customWidth="1"/>
    <col min="11780" max="11780" width="7.7109375" customWidth="1"/>
    <col min="11781" max="11781" width="7.28515625" customWidth="1"/>
    <col min="11782" max="11782" width="9.140625" customWidth="1"/>
    <col min="11783" max="11783" width="7.7109375" customWidth="1"/>
    <col min="11784" max="11784" width="19.42578125" customWidth="1"/>
    <col min="11785" max="11785" width="28.140625" customWidth="1"/>
    <col min="11788" max="11788" width="10.5703125" customWidth="1"/>
    <col min="12031" max="12031" width="7.28515625" customWidth="1"/>
    <col min="12032" max="12032" width="20.28515625" customWidth="1"/>
    <col min="12033" max="12033" width="25.42578125" customWidth="1"/>
    <col min="12034" max="12034" width="17.42578125" customWidth="1"/>
    <col min="12035" max="12035" width="7.28515625" customWidth="1"/>
    <col min="12036" max="12036" width="7.7109375" customWidth="1"/>
    <col min="12037" max="12037" width="7.28515625" customWidth="1"/>
    <col min="12038" max="12038" width="9.140625" customWidth="1"/>
    <col min="12039" max="12039" width="7.7109375" customWidth="1"/>
    <col min="12040" max="12040" width="19.42578125" customWidth="1"/>
    <col min="12041" max="12041" width="28.140625" customWidth="1"/>
    <col min="12044" max="12044" width="10.5703125" customWidth="1"/>
    <col min="12287" max="12287" width="7.28515625" customWidth="1"/>
    <col min="12288" max="12288" width="20.28515625" customWidth="1"/>
    <col min="12289" max="12289" width="25.42578125" customWidth="1"/>
    <col min="12290" max="12290" width="17.42578125" customWidth="1"/>
    <col min="12291" max="12291" width="7.28515625" customWidth="1"/>
    <col min="12292" max="12292" width="7.7109375" customWidth="1"/>
    <col min="12293" max="12293" width="7.28515625" customWidth="1"/>
    <col min="12294" max="12294" width="9.140625" customWidth="1"/>
    <col min="12295" max="12295" width="7.7109375" customWidth="1"/>
    <col min="12296" max="12296" width="19.42578125" customWidth="1"/>
    <col min="12297" max="12297" width="28.140625" customWidth="1"/>
    <col min="12300" max="12300" width="10.5703125" customWidth="1"/>
    <col min="12543" max="12543" width="7.28515625" customWidth="1"/>
    <col min="12544" max="12544" width="20.28515625" customWidth="1"/>
    <col min="12545" max="12545" width="25.42578125" customWidth="1"/>
    <col min="12546" max="12546" width="17.42578125" customWidth="1"/>
    <col min="12547" max="12547" width="7.28515625" customWidth="1"/>
    <col min="12548" max="12548" width="7.7109375" customWidth="1"/>
    <col min="12549" max="12549" width="7.28515625" customWidth="1"/>
    <col min="12550" max="12550" width="9.140625" customWidth="1"/>
    <col min="12551" max="12551" width="7.7109375" customWidth="1"/>
    <col min="12552" max="12552" width="19.42578125" customWidth="1"/>
    <col min="12553" max="12553" width="28.140625" customWidth="1"/>
    <col min="12556" max="12556" width="10.5703125" customWidth="1"/>
    <col min="12799" max="12799" width="7.28515625" customWidth="1"/>
    <col min="12800" max="12800" width="20.28515625" customWidth="1"/>
    <col min="12801" max="12801" width="25.42578125" customWidth="1"/>
    <col min="12802" max="12802" width="17.42578125" customWidth="1"/>
    <col min="12803" max="12803" width="7.28515625" customWidth="1"/>
    <col min="12804" max="12804" width="7.7109375" customWidth="1"/>
    <col min="12805" max="12805" width="7.28515625" customWidth="1"/>
    <col min="12806" max="12806" width="9.140625" customWidth="1"/>
    <col min="12807" max="12807" width="7.7109375" customWidth="1"/>
    <col min="12808" max="12808" width="19.42578125" customWidth="1"/>
    <col min="12809" max="12809" width="28.140625" customWidth="1"/>
    <col min="12812" max="12812" width="10.5703125" customWidth="1"/>
    <col min="13055" max="13055" width="7.28515625" customWidth="1"/>
    <col min="13056" max="13056" width="20.28515625" customWidth="1"/>
    <col min="13057" max="13057" width="25.42578125" customWidth="1"/>
    <col min="13058" max="13058" width="17.42578125" customWidth="1"/>
    <col min="13059" max="13059" width="7.28515625" customWidth="1"/>
    <col min="13060" max="13060" width="7.7109375" customWidth="1"/>
    <col min="13061" max="13061" width="7.28515625" customWidth="1"/>
    <col min="13062" max="13062" width="9.140625" customWidth="1"/>
    <col min="13063" max="13063" width="7.7109375" customWidth="1"/>
    <col min="13064" max="13064" width="19.42578125" customWidth="1"/>
    <col min="13065" max="13065" width="28.140625" customWidth="1"/>
    <col min="13068" max="13068" width="10.5703125" customWidth="1"/>
    <col min="13311" max="13311" width="7.28515625" customWidth="1"/>
    <col min="13312" max="13312" width="20.28515625" customWidth="1"/>
    <col min="13313" max="13313" width="25.42578125" customWidth="1"/>
    <col min="13314" max="13314" width="17.42578125" customWidth="1"/>
    <col min="13315" max="13315" width="7.28515625" customWidth="1"/>
    <col min="13316" max="13316" width="7.7109375" customWidth="1"/>
    <col min="13317" max="13317" width="7.28515625" customWidth="1"/>
    <col min="13318" max="13318" width="9.140625" customWidth="1"/>
    <col min="13319" max="13319" width="7.7109375" customWidth="1"/>
    <col min="13320" max="13320" width="19.42578125" customWidth="1"/>
    <col min="13321" max="13321" width="28.140625" customWidth="1"/>
    <col min="13324" max="13324" width="10.5703125" customWidth="1"/>
    <col min="13567" max="13567" width="7.28515625" customWidth="1"/>
    <col min="13568" max="13568" width="20.28515625" customWidth="1"/>
    <col min="13569" max="13569" width="25.42578125" customWidth="1"/>
    <col min="13570" max="13570" width="17.42578125" customWidth="1"/>
    <col min="13571" max="13571" width="7.28515625" customWidth="1"/>
    <col min="13572" max="13572" width="7.7109375" customWidth="1"/>
    <col min="13573" max="13573" width="7.28515625" customWidth="1"/>
    <col min="13574" max="13574" width="9.140625" customWidth="1"/>
    <col min="13575" max="13575" width="7.7109375" customWidth="1"/>
    <col min="13576" max="13576" width="19.42578125" customWidth="1"/>
    <col min="13577" max="13577" width="28.140625" customWidth="1"/>
    <col min="13580" max="13580" width="10.5703125" customWidth="1"/>
    <col min="13823" max="13823" width="7.28515625" customWidth="1"/>
    <col min="13824" max="13824" width="20.28515625" customWidth="1"/>
    <col min="13825" max="13825" width="25.42578125" customWidth="1"/>
    <col min="13826" max="13826" width="17.42578125" customWidth="1"/>
    <col min="13827" max="13827" width="7.28515625" customWidth="1"/>
    <col min="13828" max="13828" width="7.7109375" customWidth="1"/>
    <col min="13829" max="13829" width="7.28515625" customWidth="1"/>
    <col min="13830" max="13830" width="9.140625" customWidth="1"/>
    <col min="13831" max="13831" width="7.7109375" customWidth="1"/>
    <col min="13832" max="13832" width="19.42578125" customWidth="1"/>
    <col min="13833" max="13833" width="28.140625" customWidth="1"/>
    <col min="13836" max="13836" width="10.5703125" customWidth="1"/>
    <col min="14079" max="14079" width="7.28515625" customWidth="1"/>
    <col min="14080" max="14080" width="20.28515625" customWidth="1"/>
    <col min="14081" max="14081" width="25.42578125" customWidth="1"/>
    <col min="14082" max="14082" width="17.42578125" customWidth="1"/>
    <col min="14083" max="14083" width="7.28515625" customWidth="1"/>
    <col min="14084" max="14084" width="7.7109375" customWidth="1"/>
    <col min="14085" max="14085" width="7.28515625" customWidth="1"/>
    <col min="14086" max="14086" width="9.140625" customWidth="1"/>
    <col min="14087" max="14087" width="7.7109375" customWidth="1"/>
    <col min="14088" max="14088" width="19.42578125" customWidth="1"/>
    <col min="14089" max="14089" width="28.140625" customWidth="1"/>
    <col min="14092" max="14092" width="10.5703125" customWidth="1"/>
    <col min="14335" max="14335" width="7.28515625" customWidth="1"/>
    <col min="14336" max="14336" width="20.28515625" customWidth="1"/>
    <col min="14337" max="14337" width="25.42578125" customWidth="1"/>
    <col min="14338" max="14338" width="17.42578125" customWidth="1"/>
    <col min="14339" max="14339" width="7.28515625" customWidth="1"/>
    <col min="14340" max="14340" width="7.7109375" customWidth="1"/>
    <col min="14341" max="14341" width="7.28515625" customWidth="1"/>
    <col min="14342" max="14342" width="9.140625" customWidth="1"/>
    <col min="14343" max="14343" width="7.7109375" customWidth="1"/>
    <col min="14344" max="14344" width="19.42578125" customWidth="1"/>
    <col min="14345" max="14345" width="28.140625" customWidth="1"/>
    <col min="14348" max="14348" width="10.5703125" customWidth="1"/>
    <col min="14591" max="14591" width="7.28515625" customWidth="1"/>
    <col min="14592" max="14592" width="20.28515625" customWidth="1"/>
    <col min="14593" max="14593" width="25.42578125" customWidth="1"/>
    <col min="14594" max="14594" width="17.42578125" customWidth="1"/>
    <col min="14595" max="14595" width="7.28515625" customWidth="1"/>
    <col min="14596" max="14596" width="7.7109375" customWidth="1"/>
    <col min="14597" max="14597" width="7.28515625" customWidth="1"/>
    <col min="14598" max="14598" width="9.140625" customWidth="1"/>
    <col min="14599" max="14599" width="7.7109375" customWidth="1"/>
    <col min="14600" max="14600" width="19.42578125" customWidth="1"/>
    <col min="14601" max="14601" width="28.140625" customWidth="1"/>
    <col min="14604" max="14604" width="10.5703125" customWidth="1"/>
    <col min="14847" max="14847" width="7.28515625" customWidth="1"/>
    <col min="14848" max="14848" width="20.28515625" customWidth="1"/>
    <col min="14849" max="14849" width="25.42578125" customWidth="1"/>
    <col min="14850" max="14850" width="17.42578125" customWidth="1"/>
    <col min="14851" max="14851" width="7.28515625" customWidth="1"/>
    <col min="14852" max="14852" width="7.7109375" customWidth="1"/>
    <col min="14853" max="14853" width="7.28515625" customWidth="1"/>
    <col min="14854" max="14854" width="9.140625" customWidth="1"/>
    <col min="14855" max="14855" width="7.7109375" customWidth="1"/>
    <col min="14856" max="14856" width="19.42578125" customWidth="1"/>
    <col min="14857" max="14857" width="28.140625" customWidth="1"/>
    <col min="14860" max="14860" width="10.5703125" customWidth="1"/>
    <col min="15103" max="15103" width="7.28515625" customWidth="1"/>
    <col min="15104" max="15104" width="20.28515625" customWidth="1"/>
    <col min="15105" max="15105" width="25.42578125" customWidth="1"/>
    <col min="15106" max="15106" width="17.42578125" customWidth="1"/>
    <col min="15107" max="15107" width="7.28515625" customWidth="1"/>
    <col min="15108" max="15108" width="7.7109375" customWidth="1"/>
    <col min="15109" max="15109" width="7.28515625" customWidth="1"/>
    <col min="15110" max="15110" width="9.140625" customWidth="1"/>
    <col min="15111" max="15111" width="7.7109375" customWidth="1"/>
    <col min="15112" max="15112" width="19.42578125" customWidth="1"/>
    <col min="15113" max="15113" width="28.140625" customWidth="1"/>
    <col min="15116" max="15116" width="10.5703125" customWidth="1"/>
    <col min="15359" max="15359" width="7.28515625" customWidth="1"/>
    <col min="15360" max="15360" width="20.28515625" customWidth="1"/>
    <col min="15361" max="15361" width="25.42578125" customWidth="1"/>
    <col min="15362" max="15362" width="17.42578125" customWidth="1"/>
    <col min="15363" max="15363" width="7.28515625" customWidth="1"/>
    <col min="15364" max="15364" width="7.7109375" customWidth="1"/>
    <col min="15365" max="15365" width="7.28515625" customWidth="1"/>
    <col min="15366" max="15366" width="9.140625" customWidth="1"/>
    <col min="15367" max="15367" width="7.7109375" customWidth="1"/>
    <col min="15368" max="15368" width="19.42578125" customWidth="1"/>
    <col min="15369" max="15369" width="28.140625" customWidth="1"/>
    <col min="15372" max="15372" width="10.5703125" customWidth="1"/>
    <col min="15615" max="15615" width="7.28515625" customWidth="1"/>
    <col min="15616" max="15616" width="20.28515625" customWidth="1"/>
    <col min="15617" max="15617" width="25.42578125" customWidth="1"/>
    <col min="15618" max="15618" width="17.42578125" customWidth="1"/>
    <col min="15619" max="15619" width="7.28515625" customWidth="1"/>
    <col min="15620" max="15620" width="7.7109375" customWidth="1"/>
    <col min="15621" max="15621" width="7.28515625" customWidth="1"/>
    <col min="15622" max="15622" width="9.140625" customWidth="1"/>
    <col min="15623" max="15623" width="7.7109375" customWidth="1"/>
    <col min="15624" max="15624" width="19.42578125" customWidth="1"/>
    <col min="15625" max="15625" width="28.140625" customWidth="1"/>
    <col min="15628" max="15628" width="10.5703125" customWidth="1"/>
    <col min="15871" max="15871" width="7.28515625" customWidth="1"/>
    <col min="15872" max="15872" width="20.28515625" customWidth="1"/>
    <col min="15873" max="15873" width="25.42578125" customWidth="1"/>
    <col min="15874" max="15874" width="17.42578125" customWidth="1"/>
    <col min="15875" max="15875" width="7.28515625" customWidth="1"/>
    <col min="15876" max="15876" width="7.7109375" customWidth="1"/>
    <col min="15877" max="15877" width="7.28515625" customWidth="1"/>
    <col min="15878" max="15878" width="9.140625" customWidth="1"/>
    <col min="15879" max="15879" width="7.7109375" customWidth="1"/>
    <col min="15880" max="15880" width="19.42578125" customWidth="1"/>
    <col min="15881" max="15881" width="28.140625" customWidth="1"/>
    <col min="15884" max="15884" width="10.5703125" customWidth="1"/>
    <col min="16127" max="16127" width="7.28515625" customWidth="1"/>
    <col min="16128" max="16128" width="20.28515625" customWidth="1"/>
    <col min="16129" max="16129" width="25.42578125" customWidth="1"/>
    <col min="16130" max="16130" width="17.42578125" customWidth="1"/>
    <col min="16131" max="16131" width="7.28515625" customWidth="1"/>
    <col min="16132" max="16132" width="7.7109375" customWidth="1"/>
    <col min="16133" max="16133" width="7.28515625" customWidth="1"/>
    <col min="16134" max="16134" width="9.140625" customWidth="1"/>
    <col min="16135" max="16135" width="7.7109375" customWidth="1"/>
    <col min="16136" max="16136" width="19.42578125" customWidth="1"/>
    <col min="16137" max="16137" width="28.140625" customWidth="1"/>
    <col min="16140" max="16140" width="10.5703125" customWidth="1"/>
  </cols>
  <sheetData>
    <row r="1" spans="1:14" ht="15.7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 t="s">
        <v>0</v>
      </c>
    </row>
    <row r="2" spans="1:14" x14ac:dyDescent="0.25">
      <c r="A2" s="116" t="s">
        <v>38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0"/>
    </row>
    <row r="3" spans="1:14" x14ac:dyDescent="0.25">
      <c r="A3" s="108" t="s">
        <v>1</v>
      </c>
      <c r="B3" s="108" t="s">
        <v>2</v>
      </c>
      <c r="C3" s="108" t="s">
        <v>3</v>
      </c>
      <c r="D3" s="108" t="s">
        <v>4</v>
      </c>
      <c r="E3" s="108"/>
      <c r="F3" s="108"/>
      <c r="G3" s="108"/>
      <c r="H3" s="108"/>
      <c r="I3" s="108"/>
      <c r="J3" s="108" t="s">
        <v>5</v>
      </c>
      <c r="K3" s="108"/>
      <c r="L3" s="108"/>
      <c r="M3" s="108"/>
    </row>
    <row r="4" spans="1:14" ht="15" customHeight="1" x14ac:dyDescent="0.25">
      <c r="A4" s="108"/>
      <c r="B4" s="108"/>
      <c r="C4" s="108"/>
      <c r="D4" s="108" t="s">
        <v>6</v>
      </c>
      <c r="E4" s="64"/>
      <c r="F4" s="108" t="s">
        <v>7</v>
      </c>
      <c r="G4" s="108" t="s">
        <v>8</v>
      </c>
      <c r="H4" s="118"/>
      <c r="I4" s="119"/>
      <c r="J4" s="103" t="s">
        <v>6</v>
      </c>
      <c r="K4" s="103" t="s">
        <v>7</v>
      </c>
      <c r="L4" s="103" t="s">
        <v>8</v>
      </c>
      <c r="M4" s="63"/>
    </row>
    <row r="5" spans="1:14" ht="15" customHeight="1" x14ac:dyDescent="0.25">
      <c r="A5" s="108"/>
      <c r="B5" s="108"/>
      <c r="C5" s="108"/>
      <c r="D5" s="108"/>
      <c r="E5" s="64"/>
      <c r="F5" s="108"/>
      <c r="G5" s="108"/>
      <c r="H5" s="110" t="s">
        <v>39</v>
      </c>
      <c r="I5" s="110" t="s">
        <v>40</v>
      </c>
      <c r="J5" s="103"/>
      <c r="K5" s="103"/>
      <c r="L5" s="103"/>
      <c r="M5" s="110" t="s">
        <v>40</v>
      </c>
    </row>
    <row r="6" spans="1:14" x14ac:dyDescent="0.25">
      <c r="A6" s="108"/>
      <c r="B6" s="108"/>
      <c r="C6" s="108"/>
      <c r="D6" s="108"/>
      <c r="E6" s="64"/>
      <c r="F6" s="108"/>
      <c r="G6" s="108"/>
      <c r="H6" s="111"/>
      <c r="I6" s="111"/>
      <c r="J6" s="103"/>
      <c r="K6" s="103"/>
      <c r="L6" s="103"/>
      <c r="M6" s="111"/>
    </row>
    <row r="7" spans="1:14" ht="68.25" customHeight="1" x14ac:dyDescent="0.25">
      <c r="A7" s="108"/>
      <c r="B7" s="108"/>
      <c r="C7" s="108"/>
      <c r="D7" s="108"/>
      <c r="E7" s="64"/>
      <c r="F7" s="108"/>
      <c r="G7" s="108"/>
      <c r="H7" s="112"/>
      <c r="I7" s="112"/>
      <c r="J7" s="103"/>
      <c r="K7" s="103"/>
      <c r="L7" s="103"/>
      <c r="M7" s="112"/>
    </row>
    <row r="8" spans="1:14" x14ac:dyDescent="0.25">
      <c r="A8" s="12">
        <v>1</v>
      </c>
      <c r="B8" s="13">
        <v>2</v>
      </c>
      <c r="C8" s="12">
        <v>3</v>
      </c>
      <c r="D8" s="12">
        <v>4</v>
      </c>
      <c r="E8" s="12"/>
      <c r="F8" s="12">
        <v>5</v>
      </c>
      <c r="G8" s="12">
        <v>6</v>
      </c>
      <c r="H8" s="3" t="s">
        <v>12</v>
      </c>
      <c r="I8" s="3" t="s">
        <v>41</v>
      </c>
      <c r="J8" s="3" t="s">
        <v>42</v>
      </c>
      <c r="K8" s="3" t="s">
        <v>43</v>
      </c>
      <c r="L8" s="3" t="s">
        <v>44</v>
      </c>
      <c r="M8" s="3" t="s">
        <v>46</v>
      </c>
    </row>
    <row r="9" spans="1:14" ht="43.5" customHeight="1" x14ac:dyDescent="0.25">
      <c r="A9" s="4"/>
      <c r="B9" s="120" t="s">
        <v>47</v>
      </c>
      <c r="C9" s="5" t="s">
        <v>48</v>
      </c>
      <c r="D9" s="9" t="s">
        <v>49</v>
      </c>
      <c r="E9" s="9"/>
      <c r="F9" s="4">
        <v>8</v>
      </c>
      <c r="G9" s="4">
        <v>8</v>
      </c>
      <c r="H9" s="14">
        <f t="shared" ref="H9:H47" si="0">G9-F9</f>
        <v>0</v>
      </c>
      <c r="I9" s="6">
        <f t="shared" ref="I9:I35" si="1">H9*100/F9</f>
        <v>0</v>
      </c>
      <c r="J9" s="15" t="s">
        <v>50</v>
      </c>
      <c r="K9" s="7">
        <v>99</v>
      </c>
      <c r="L9" s="7">
        <v>98.5</v>
      </c>
      <c r="M9" s="7">
        <f>L9-K9</f>
        <v>-0.5</v>
      </c>
      <c r="N9" s="88">
        <f>L9/K9*100</f>
        <v>99.494949494949495</v>
      </c>
    </row>
    <row r="10" spans="1:14" ht="44.25" customHeight="1" x14ac:dyDescent="0.25">
      <c r="A10" s="4"/>
      <c r="B10" s="121"/>
      <c r="C10" s="5" t="s">
        <v>51</v>
      </c>
      <c r="D10" s="9" t="s">
        <v>52</v>
      </c>
      <c r="E10" s="9"/>
      <c r="F10" s="4">
        <v>42</v>
      </c>
      <c r="G10" s="4">
        <v>42</v>
      </c>
      <c r="H10" s="14">
        <f t="shared" si="0"/>
        <v>0</v>
      </c>
      <c r="I10" s="14">
        <f t="shared" si="1"/>
        <v>0</v>
      </c>
      <c r="J10" s="15" t="s">
        <v>50</v>
      </c>
      <c r="K10" s="7">
        <v>99</v>
      </c>
      <c r="L10" s="7">
        <v>98.5</v>
      </c>
      <c r="M10" s="7">
        <f t="shared" ref="M10:M73" si="2">L10-K10</f>
        <v>-0.5</v>
      </c>
      <c r="N10" s="88">
        <f t="shared" ref="N10:N73" si="3">L10/K10*100</f>
        <v>99.494949494949495</v>
      </c>
    </row>
    <row r="11" spans="1:14" ht="46.5" customHeight="1" x14ac:dyDescent="0.25">
      <c r="A11" s="4"/>
      <c r="B11" s="121"/>
      <c r="C11" s="5" t="s">
        <v>53</v>
      </c>
      <c r="D11" s="9" t="s">
        <v>55</v>
      </c>
      <c r="E11" s="9"/>
      <c r="F11" s="4">
        <v>49</v>
      </c>
      <c r="G11" s="4">
        <v>49</v>
      </c>
      <c r="H11" s="14">
        <f t="shared" si="0"/>
        <v>0</v>
      </c>
      <c r="I11" s="14">
        <f t="shared" si="1"/>
        <v>0</v>
      </c>
      <c r="J11" s="15" t="s">
        <v>50</v>
      </c>
      <c r="K11" s="7">
        <v>99</v>
      </c>
      <c r="L11" s="7">
        <v>98.5</v>
      </c>
      <c r="M11" s="7">
        <f t="shared" si="2"/>
        <v>-0.5</v>
      </c>
      <c r="N11" s="88">
        <f t="shared" si="3"/>
        <v>99.494949494949495</v>
      </c>
    </row>
    <row r="12" spans="1:14" ht="45" x14ac:dyDescent="0.25">
      <c r="A12" s="4"/>
      <c r="B12" s="122" t="s">
        <v>56</v>
      </c>
      <c r="C12" s="5" t="s">
        <v>48</v>
      </c>
      <c r="D12" s="9" t="s">
        <v>49</v>
      </c>
      <c r="E12" s="9"/>
      <c r="F12" s="4">
        <v>25</v>
      </c>
      <c r="G12" s="4">
        <v>25</v>
      </c>
      <c r="H12" s="14">
        <f t="shared" si="0"/>
        <v>0</v>
      </c>
      <c r="I12" s="14">
        <f t="shared" si="1"/>
        <v>0</v>
      </c>
      <c r="J12" s="15" t="s">
        <v>50</v>
      </c>
      <c r="K12" s="7">
        <v>99</v>
      </c>
      <c r="L12" s="7">
        <v>99.1</v>
      </c>
      <c r="M12" s="7">
        <f t="shared" si="2"/>
        <v>9.9999999999994316E-2</v>
      </c>
      <c r="N12" s="88">
        <f t="shared" si="3"/>
        <v>100.10101010101009</v>
      </c>
    </row>
    <row r="13" spans="1:14" ht="45" x14ac:dyDescent="0.25">
      <c r="A13" s="7"/>
      <c r="B13" s="123"/>
      <c r="C13" s="5" t="s">
        <v>51</v>
      </c>
      <c r="D13" s="9" t="s">
        <v>57</v>
      </c>
      <c r="E13" s="9"/>
      <c r="F13" s="4">
        <v>122</v>
      </c>
      <c r="G13" s="4">
        <v>122</v>
      </c>
      <c r="H13" s="14">
        <f t="shared" si="0"/>
        <v>0</v>
      </c>
      <c r="I13" s="14">
        <f t="shared" si="1"/>
        <v>0</v>
      </c>
      <c r="J13" s="15" t="s">
        <v>50</v>
      </c>
      <c r="K13" s="7">
        <v>99</v>
      </c>
      <c r="L13" s="7">
        <v>99.1</v>
      </c>
      <c r="M13" s="7">
        <f t="shared" si="2"/>
        <v>9.9999999999994316E-2</v>
      </c>
      <c r="N13" s="88">
        <f t="shared" si="3"/>
        <v>100.10101010101009</v>
      </c>
    </row>
    <row r="14" spans="1:14" ht="75" x14ac:dyDescent="0.25">
      <c r="A14" s="17"/>
      <c r="B14" s="123"/>
      <c r="C14" s="5" t="s">
        <v>58</v>
      </c>
      <c r="D14" s="9" t="s">
        <v>59</v>
      </c>
      <c r="E14" s="9"/>
      <c r="F14" s="16">
        <v>12</v>
      </c>
      <c r="G14" s="4">
        <v>12</v>
      </c>
      <c r="H14" s="14">
        <f t="shared" si="0"/>
        <v>0</v>
      </c>
      <c r="I14" s="14">
        <f t="shared" si="1"/>
        <v>0</v>
      </c>
      <c r="J14" s="15" t="s">
        <v>50</v>
      </c>
      <c r="K14" s="7">
        <v>99</v>
      </c>
      <c r="L14" s="7">
        <v>99.1</v>
      </c>
      <c r="M14" s="7">
        <f t="shared" si="2"/>
        <v>9.9999999999994316E-2</v>
      </c>
      <c r="N14" s="88">
        <f t="shared" si="3"/>
        <v>100.10101010101009</v>
      </c>
    </row>
    <row r="15" spans="1:14" ht="60" x14ac:dyDescent="0.25">
      <c r="A15" s="17"/>
      <c r="B15" s="123"/>
      <c r="C15" s="5" t="s">
        <v>60</v>
      </c>
      <c r="D15" s="9" t="s">
        <v>61</v>
      </c>
      <c r="E15" s="9"/>
      <c r="F15" s="16">
        <v>2</v>
      </c>
      <c r="G15" s="4">
        <v>2</v>
      </c>
      <c r="H15" s="14">
        <f t="shared" si="0"/>
        <v>0</v>
      </c>
      <c r="I15" s="14">
        <f t="shared" si="1"/>
        <v>0</v>
      </c>
      <c r="J15" s="15" t="s">
        <v>50</v>
      </c>
      <c r="K15" s="7">
        <v>99</v>
      </c>
      <c r="L15" s="7">
        <v>99.1</v>
      </c>
      <c r="M15" s="7">
        <f t="shared" si="2"/>
        <v>9.9999999999994316E-2</v>
      </c>
      <c r="N15" s="88">
        <f t="shared" si="3"/>
        <v>100.10101010101009</v>
      </c>
    </row>
    <row r="16" spans="1:14" ht="45" x14ac:dyDescent="0.25">
      <c r="A16" s="17"/>
      <c r="B16" s="123"/>
      <c r="C16" s="5" t="s">
        <v>62</v>
      </c>
      <c r="D16" s="9" t="s">
        <v>63</v>
      </c>
      <c r="E16" s="9"/>
      <c r="F16" s="16">
        <v>157</v>
      </c>
      <c r="G16" s="4">
        <v>157</v>
      </c>
      <c r="H16" s="14">
        <f t="shared" si="0"/>
        <v>0</v>
      </c>
      <c r="I16" s="14">
        <f t="shared" si="1"/>
        <v>0</v>
      </c>
      <c r="J16" s="15" t="s">
        <v>50</v>
      </c>
      <c r="K16" s="7">
        <v>99</v>
      </c>
      <c r="L16" s="7">
        <v>99.1</v>
      </c>
      <c r="M16" s="7">
        <f t="shared" si="2"/>
        <v>9.9999999999994316E-2</v>
      </c>
      <c r="N16" s="88">
        <f t="shared" si="3"/>
        <v>100.10101010101009</v>
      </c>
    </row>
    <row r="17" spans="1:14" ht="45" x14ac:dyDescent="0.25">
      <c r="A17" s="17"/>
      <c r="B17" s="122" t="s">
        <v>64</v>
      </c>
      <c r="C17" s="5" t="s">
        <v>48</v>
      </c>
      <c r="D17" s="9" t="s">
        <v>49</v>
      </c>
      <c r="E17" s="9"/>
      <c r="F17" s="4">
        <v>22</v>
      </c>
      <c r="G17" s="4">
        <v>22</v>
      </c>
      <c r="H17" s="14">
        <f t="shared" si="0"/>
        <v>0</v>
      </c>
      <c r="I17" s="14">
        <f t="shared" si="1"/>
        <v>0</v>
      </c>
      <c r="J17" s="15" t="s">
        <v>50</v>
      </c>
      <c r="K17" s="7">
        <v>99</v>
      </c>
      <c r="L17" s="7">
        <v>99.6</v>
      </c>
      <c r="M17" s="7">
        <f t="shared" si="2"/>
        <v>0.59999999999999432</v>
      </c>
      <c r="N17" s="88">
        <f t="shared" si="3"/>
        <v>100.60606060606061</v>
      </c>
    </row>
    <row r="18" spans="1:14" ht="45" x14ac:dyDescent="0.25">
      <c r="A18" s="17"/>
      <c r="B18" s="123"/>
      <c r="C18" s="5" t="s">
        <v>51</v>
      </c>
      <c r="D18" s="9" t="s">
        <v>65</v>
      </c>
      <c r="E18" s="9"/>
      <c r="F18" s="4">
        <v>89</v>
      </c>
      <c r="G18" s="4">
        <v>89</v>
      </c>
      <c r="H18" s="14">
        <f t="shared" si="0"/>
        <v>0</v>
      </c>
      <c r="I18" s="14">
        <f t="shared" si="1"/>
        <v>0</v>
      </c>
      <c r="J18" s="15" t="s">
        <v>50</v>
      </c>
      <c r="K18" s="7">
        <v>99</v>
      </c>
      <c r="L18" s="7">
        <v>99.6</v>
      </c>
      <c r="M18" s="7">
        <f t="shared" si="2"/>
        <v>0.59999999999999432</v>
      </c>
      <c r="N18" s="88">
        <f t="shared" si="3"/>
        <v>100.60606060606061</v>
      </c>
    </row>
    <row r="19" spans="1:14" ht="63.75" customHeight="1" x14ac:dyDescent="0.25">
      <c r="A19" s="17"/>
      <c r="B19" s="123"/>
      <c r="C19" s="5" t="s">
        <v>58</v>
      </c>
      <c r="D19" s="9" t="s">
        <v>59</v>
      </c>
      <c r="E19" s="9"/>
      <c r="F19" s="16">
        <v>28</v>
      </c>
      <c r="G19" s="4">
        <v>28</v>
      </c>
      <c r="H19" s="14">
        <f t="shared" si="0"/>
        <v>0</v>
      </c>
      <c r="I19" s="14">
        <f t="shared" si="1"/>
        <v>0</v>
      </c>
      <c r="J19" s="15" t="s">
        <v>50</v>
      </c>
      <c r="K19" s="7">
        <v>99</v>
      </c>
      <c r="L19" s="7">
        <v>99.6</v>
      </c>
      <c r="M19" s="7">
        <f t="shared" si="2"/>
        <v>0.59999999999999432</v>
      </c>
      <c r="N19" s="88">
        <f t="shared" si="3"/>
        <v>100.60606060606061</v>
      </c>
    </row>
    <row r="20" spans="1:14" ht="63.75" customHeight="1" x14ac:dyDescent="0.25">
      <c r="A20" s="17"/>
      <c r="B20" s="123"/>
      <c r="C20" s="5" t="s">
        <v>60</v>
      </c>
      <c r="D20" s="9" t="s">
        <v>61</v>
      </c>
      <c r="E20" s="9"/>
      <c r="F20" s="16">
        <v>5</v>
      </c>
      <c r="G20" s="4">
        <v>5</v>
      </c>
      <c r="H20" s="14">
        <f t="shared" si="0"/>
        <v>0</v>
      </c>
      <c r="I20" s="14">
        <f t="shared" si="1"/>
        <v>0</v>
      </c>
      <c r="J20" s="15" t="s">
        <v>50</v>
      </c>
      <c r="K20" s="7">
        <v>99</v>
      </c>
      <c r="L20" s="7">
        <v>99.6</v>
      </c>
      <c r="M20" s="7">
        <f t="shared" si="2"/>
        <v>0.59999999999999432</v>
      </c>
      <c r="N20" s="88">
        <f t="shared" si="3"/>
        <v>100.60606060606061</v>
      </c>
    </row>
    <row r="21" spans="1:14" ht="45" x14ac:dyDescent="0.25">
      <c r="A21" s="17"/>
      <c r="B21" s="123"/>
      <c r="C21" s="5" t="s">
        <v>62</v>
      </c>
      <c r="D21" s="9" t="s">
        <v>63</v>
      </c>
      <c r="E21" s="9"/>
      <c r="F21" s="16">
        <v>134</v>
      </c>
      <c r="G21" s="4">
        <v>134</v>
      </c>
      <c r="H21" s="14">
        <f t="shared" si="0"/>
        <v>0</v>
      </c>
      <c r="I21" s="14">
        <f t="shared" si="1"/>
        <v>0</v>
      </c>
      <c r="J21" s="15" t="s">
        <v>50</v>
      </c>
      <c r="K21" s="7">
        <v>99</v>
      </c>
      <c r="L21" s="7">
        <v>99.6</v>
      </c>
      <c r="M21" s="7">
        <f t="shared" si="2"/>
        <v>0.59999999999999432</v>
      </c>
      <c r="N21" s="88">
        <f t="shared" si="3"/>
        <v>100.60606060606061</v>
      </c>
    </row>
    <row r="22" spans="1:14" ht="45" x14ac:dyDescent="0.25">
      <c r="A22" s="17"/>
      <c r="B22" s="122" t="s">
        <v>66</v>
      </c>
      <c r="C22" s="5" t="s">
        <v>48</v>
      </c>
      <c r="D22" s="9" t="s">
        <v>49</v>
      </c>
      <c r="E22" s="9"/>
      <c r="F22" s="4">
        <v>6</v>
      </c>
      <c r="G22" s="4">
        <v>6</v>
      </c>
      <c r="H22" s="14">
        <f t="shared" si="0"/>
        <v>0</v>
      </c>
      <c r="I22" s="14">
        <f t="shared" si="1"/>
        <v>0</v>
      </c>
      <c r="J22" s="15" t="s">
        <v>50</v>
      </c>
      <c r="K22" s="7">
        <v>99</v>
      </c>
      <c r="L22" s="7">
        <v>99</v>
      </c>
      <c r="M22" s="7">
        <f t="shared" si="2"/>
        <v>0</v>
      </c>
      <c r="N22" s="88">
        <f t="shared" si="3"/>
        <v>100</v>
      </c>
    </row>
    <row r="23" spans="1:14" ht="45" x14ac:dyDescent="0.25">
      <c r="A23" s="17"/>
      <c r="B23" s="123"/>
      <c r="C23" s="5" t="s">
        <v>51</v>
      </c>
      <c r="D23" s="9" t="s">
        <v>65</v>
      </c>
      <c r="E23" s="9"/>
      <c r="F23" s="4">
        <v>48</v>
      </c>
      <c r="G23" s="4">
        <v>48</v>
      </c>
      <c r="H23" s="14">
        <f t="shared" si="0"/>
        <v>0</v>
      </c>
      <c r="I23" s="14">
        <f t="shared" si="1"/>
        <v>0</v>
      </c>
      <c r="J23" s="15" t="s">
        <v>50</v>
      </c>
      <c r="K23" s="7">
        <v>99</v>
      </c>
      <c r="L23" s="7">
        <v>99</v>
      </c>
      <c r="M23" s="7">
        <f t="shared" si="2"/>
        <v>0</v>
      </c>
      <c r="N23" s="88">
        <f t="shared" si="3"/>
        <v>100</v>
      </c>
    </row>
    <row r="24" spans="1:14" ht="45" x14ac:dyDescent="0.25">
      <c r="A24" s="17"/>
      <c r="B24" s="124"/>
      <c r="C24" s="5" t="s">
        <v>53</v>
      </c>
      <c r="D24" s="9" t="s">
        <v>55</v>
      </c>
      <c r="E24" s="9"/>
      <c r="F24" s="4">
        <v>54</v>
      </c>
      <c r="G24" s="4">
        <v>54</v>
      </c>
      <c r="H24" s="14">
        <f t="shared" si="0"/>
        <v>0</v>
      </c>
      <c r="I24" s="14">
        <f t="shared" si="1"/>
        <v>0</v>
      </c>
      <c r="J24" s="15" t="s">
        <v>50</v>
      </c>
      <c r="K24" s="7">
        <v>99</v>
      </c>
      <c r="L24" s="7">
        <v>99</v>
      </c>
      <c r="M24" s="7">
        <f t="shared" si="2"/>
        <v>0</v>
      </c>
      <c r="N24" s="88">
        <f t="shared" si="3"/>
        <v>100</v>
      </c>
    </row>
    <row r="25" spans="1:14" ht="45" x14ac:dyDescent="0.25">
      <c r="A25" s="17"/>
      <c r="B25" s="113" t="s">
        <v>67</v>
      </c>
      <c r="C25" s="5" t="s">
        <v>68</v>
      </c>
      <c r="D25" s="9" t="s">
        <v>69</v>
      </c>
      <c r="E25" s="9"/>
      <c r="F25" s="16">
        <v>16</v>
      </c>
      <c r="G25" s="4">
        <v>16</v>
      </c>
      <c r="H25" s="14">
        <f t="shared" si="0"/>
        <v>0</v>
      </c>
      <c r="I25" s="14">
        <f t="shared" si="1"/>
        <v>0</v>
      </c>
      <c r="J25" s="15" t="s">
        <v>50</v>
      </c>
      <c r="K25" s="7">
        <v>99</v>
      </c>
      <c r="L25" s="7">
        <v>99</v>
      </c>
      <c r="M25" s="7">
        <f t="shared" si="2"/>
        <v>0</v>
      </c>
      <c r="N25" s="88">
        <f t="shared" si="3"/>
        <v>100</v>
      </c>
    </row>
    <row r="26" spans="1:14" ht="45" x14ac:dyDescent="0.25">
      <c r="A26" s="17"/>
      <c r="B26" s="114"/>
      <c r="C26" s="5" t="s">
        <v>70</v>
      </c>
      <c r="D26" s="9" t="s">
        <v>71</v>
      </c>
      <c r="E26" s="9"/>
      <c r="F26" s="16">
        <v>55</v>
      </c>
      <c r="G26" s="4">
        <v>55</v>
      </c>
      <c r="H26" s="14">
        <f t="shared" si="0"/>
        <v>0</v>
      </c>
      <c r="I26" s="14">
        <f t="shared" si="1"/>
        <v>0</v>
      </c>
      <c r="J26" s="15" t="s">
        <v>50</v>
      </c>
      <c r="K26" s="7">
        <v>99</v>
      </c>
      <c r="L26" s="7">
        <v>99</v>
      </c>
      <c r="M26" s="7">
        <f t="shared" si="2"/>
        <v>0</v>
      </c>
      <c r="N26" s="88">
        <f t="shared" si="3"/>
        <v>100</v>
      </c>
    </row>
    <row r="27" spans="1:14" ht="45" x14ac:dyDescent="0.25">
      <c r="A27" s="17"/>
      <c r="B27" s="115"/>
      <c r="C27" s="5" t="s">
        <v>72</v>
      </c>
      <c r="D27" s="9" t="s">
        <v>63</v>
      </c>
      <c r="E27" s="9"/>
      <c r="F27" s="16">
        <v>71</v>
      </c>
      <c r="G27" s="4">
        <v>71</v>
      </c>
      <c r="H27" s="14">
        <f t="shared" si="0"/>
        <v>0</v>
      </c>
      <c r="I27" s="14">
        <f t="shared" si="1"/>
        <v>0</v>
      </c>
      <c r="J27" s="15" t="s">
        <v>50</v>
      </c>
      <c r="K27" s="7">
        <v>99</v>
      </c>
      <c r="L27" s="7">
        <v>99</v>
      </c>
      <c r="M27" s="7">
        <f t="shared" si="2"/>
        <v>0</v>
      </c>
      <c r="N27" s="88">
        <f t="shared" si="3"/>
        <v>100</v>
      </c>
    </row>
    <row r="28" spans="1:14" ht="45" x14ac:dyDescent="0.25">
      <c r="A28" s="17"/>
      <c r="B28" s="113" t="s">
        <v>73</v>
      </c>
      <c r="C28" s="5" t="s">
        <v>74</v>
      </c>
      <c r="D28" s="9" t="s">
        <v>69</v>
      </c>
      <c r="E28" s="9"/>
      <c r="F28" s="16">
        <v>10</v>
      </c>
      <c r="G28" s="4">
        <v>10</v>
      </c>
      <c r="H28" s="14">
        <f t="shared" si="0"/>
        <v>0</v>
      </c>
      <c r="I28" s="14">
        <f t="shared" si="1"/>
        <v>0</v>
      </c>
      <c r="J28" s="15" t="s">
        <v>50</v>
      </c>
      <c r="K28" s="7">
        <v>99</v>
      </c>
      <c r="L28" s="7">
        <v>99</v>
      </c>
      <c r="M28" s="7">
        <f t="shared" si="2"/>
        <v>0</v>
      </c>
      <c r="N28" s="88">
        <f t="shared" si="3"/>
        <v>100</v>
      </c>
    </row>
    <row r="29" spans="1:14" ht="45" x14ac:dyDescent="0.25">
      <c r="A29" s="17"/>
      <c r="B29" s="114"/>
      <c r="C29" s="5" t="s">
        <v>75</v>
      </c>
      <c r="D29" s="9" t="s">
        <v>76</v>
      </c>
      <c r="E29" s="9"/>
      <c r="F29" s="16">
        <v>60</v>
      </c>
      <c r="G29" s="4">
        <v>60</v>
      </c>
      <c r="H29" s="14">
        <f t="shared" si="0"/>
        <v>0</v>
      </c>
      <c r="I29" s="14">
        <f t="shared" si="1"/>
        <v>0</v>
      </c>
      <c r="J29" s="15" t="s">
        <v>50</v>
      </c>
      <c r="K29" s="7">
        <v>99</v>
      </c>
      <c r="L29" s="7">
        <v>99</v>
      </c>
      <c r="M29" s="7">
        <f t="shared" si="2"/>
        <v>0</v>
      </c>
      <c r="N29" s="88">
        <f t="shared" si="3"/>
        <v>100</v>
      </c>
    </row>
    <row r="30" spans="1:14" ht="45.75" customHeight="1" x14ac:dyDescent="0.25">
      <c r="A30" s="17"/>
      <c r="B30" s="114"/>
      <c r="C30" s="5" t="s">
        <v>72</v>
      </c>
      <c r="D30" s="9" t="s">
        <v>77</v>
      </c>
      <c r="E30" s="9"/>
      <c r="F30" s="16">
        <v>70</v>
      </c>
      <c r="G30" s="4">
        <v>70</v>
      </c>
      <c r="H30" s="14">
        <f t="shared" si="0"/>
        <v>0</v>
      </c>
      <c r="I30" s="14">
        <f t="shared" si="1"/>
        <v>0</v>
      </c>
      <c r="J30" s="15" t="s">
        <v>50</v>
      </c>
      <c r="K30" s="7">
        <v>99</v>
      </c>
      <c r="L30" s="7">
        <v>99</v>
      </c>
      <c r="M30" s="7">
        <f t="shared" si="2"/>
        <v>0</v>
      </c>
      <c r="N30" s="88">
        <f t="shared" si="3"/>
        <v>100</v>
      </c>
    </row>
    <row r="31" spans="1:14" ht="45" x14ac:dyDescent="0.25">
      <c r="A31" s="17"/>
      <c r="B31" s="113" t="s">
        <v>78</v>
      </c>
      <c r="C31" s="5" t="s">
        <v>79</v>
      </c>
      <c r="D31" s="9" t="s">
        <v>49</v>
      </c>
      <c r="E31" s="9"/>
      <c r="F31" s="16">
        <v>9</v>
      </c>
      <c r="G31" s="4">
        <v>9</v>
      </c>
      <c r="H31" s="14">
        <f t="shared" si="0"/>
        <v>0</v>
      </c>
      <c r="I31" s="14">
        <f t="shared" si="1"/>
        <v>0</v>
      </c>
      <c r="J31" s="15" t="s">
        <v>50</v>
      </c>
      <c r="K31" s="7">
        <v>99</v>
      </c>
      <c r="L31" s="7">
        <v>99.2</v>
      </c>
      <c r="M31" s="7">
        <f t="shared" si="2"/>
        <v>0.20000000000000284</v>
      </c>
      <c r="N31" s="88">
        <f t="shared" si="3"/>
        <v>100.20202020202021</v>
      </c>
    </row>
    <row r="32" spans="1:14" ht="45" x14ac:dyDescent="0.25">
      <c r="A32" s="17"/>
      <c r="B32" s="114"/>
      <c r="C32" s="5" t="s">
        <v>80</v>
      </c>
      <c r="D32" s="9" t="s">
        <v>52</v>
      </c>
      <c r="E32" s="9"/>
      <c r="F32" s="16">
        <v>56</v>
      </c>
      <c r="G32" s="4">
        <v>56</v>
      </c>
      <c r="H32" s="14">
        <f t="shared" si="0"/>
        <v>0</v>
      </c>
      <c r="I32" s="14">
        <f t="shared" si="1"/>
        <v>0</v>
      </c>
      <c r="J32" s="15" t="s">
        <v>50</v>
      </c>
      <c r="K32" s="7">
        <v>99</v>
      </c>
      <c r="L32" s="7">
        <v>99.2</v>
      </c>
      <c r="M32" s="7">
        <f t="shared" si="2"/>
        <v>0.20000000000000284</v>
      </c>
      <c r="N32" s="88">
        <f t="shared" si="3"/>
        <v>100.20202020202021</v>
      </c>
    </row>
    <row r="33" spans="1:14" ht="45" x14ac:dyDescent="0.25">
      <c r="A33" s="17"/>
      <c r="B33" s="115"/>
      <c r="C33" s="5" t="s">
        <v>72</v>
      </c>
      <c r="D33" s="9" t="s">
        <v>63</v>
      </c>
      <c r="E33" s="9"/>
      <c r="F33" s="16">
        <v>65</v>
      </c>
      <c r="G33" s="4">
        <v>65</v>
      </c>
      <c r="H33" s="14">
        <f t="shared" si="0"/>
        <v>0</v>
      </c>
      <c r="I33" s="14">
        <f t="shared" si="1"/>
        <v>0</v>
      </c>
      <c r="J33" s="15" t="s">
        <v>50</v>
      </c>
      <c r="K33" s="7">
        <v>99</v>
      </c>
      <c r="L33" s="7">
        <v>99.2</v>
      </c>
      <c r="M33" s="7">
        <f t="shared" si="2"/>
        <v>0.20000000000000284</v>
      </c>
      <c r="N33" s="88">
        <f t="shared" si="3"/>
        <v>100.20202020202021</v>
      </c>
    </row>
    <row r="34" spans="1:14" ht="45" x14ac:dyDescent="0.25">
      <c r="A34" s="17"/>
      <c r="B34" s="113" t="s">
        <v>81</v>
      </c>
      <c r="C34" s="5" t="s">
        <v>82</v>
      </c>
      <c r="D34" s="9" t="s">
        <v>49</v>
      </c>
      <c r="E34" s="9"/>
      <c r="F34" s="16">
        <v>2</v>
      </c>
      <c r="G34" s="4">
        <v>2</v>
      </c>
      <c r="H34" s="14">
        <f t="shared" si="0"/>
        <v>0</v>
      </c>
      <c r="I34" s="14">
        <f t="shared" si="1"/>
        <v>0</v>
      </c>
      <c r="J34" s="15" t="s">
        <v>50</v>
      </c>
      <c r="K34" s="7">
        <v>99</v>
      </c>
      <c r="L34" s="7">
        <v>99</v>
      </c>
      <c r="M34" s="7">
        <f t="shared" si="2"/>
        <v>0</v>
      </c>
      <c r="N34" s="88">
        <f t="shared" si="3"/>
        <v>100</v>
      </c>
    </row>
    <row r="35" spans="1:14" ht="45" x14ac:dyDescent="0.25">
      <c r="A35" s="17"/>
      <c r="B35" s="114"/>
      <c r="C35" s="5" t="s">
        <v>80</v>
      </c>
      <c r="D35" s="9" t="s">
        <v>52</v>
      </c>
      <c r="E35" s="9"/>
      <c r="F35" s="16">
        <v>29</v>
      </c>
      <c r="G35" s="4">
        <v>29</v>
      </c>
      <c r="H35" s="14">
        <f t="shared" si="0"/>
        <v>0</v>
      </c>
      <c r="I35" s="14">
        <f t="shared" si="1"/>
        <v>0</v>
      </c>
      <c r="J35" s="15" t="s">
        <v>50</v>
      </c>
      <c r="K35" s="7">
        <v>99</v>
      </c>
      <c r="L35" s="7">
        <v>99</v>
      </c>
      <c r="M35" s="7">
        <f t="shared" si="2"/>
        <v>0</v>
      </c>
      <c r="N35" s="88">
        <f t="shared" si="3"/>
        <v>100</v>
      </c>
    </row>
    <row r="36" spans="1:14" ht="50.25" customHeight="1" x14ac:dyDescent="0.25">
      <c r="A36" s="17"/>
      <c r="B36" s="114"/>
      <c r="C36" s="5" t="s">
        <v>53</v>
      </c>
      <c r="D36" s="9" t="s">
        <v>83</v>
      </c>
      <c r="E36" s="9"/>
      <c r="F36" s="16">
        <v>1</v>
      </c>
      <c r="G36" s="4">
        <v>1</v>
      </c>
      <c r="H36" s="14">
        <f t="shared" si="0"/>
        <v>0</v>
      </c>
      <c r="I36" s="14"/>
      <c r="J36" s="15" t="s">
        <v>50</v>
      </c>
      <c r="K36" s="7">
        <v>99</v>
      </c>
      <c r="L36" s="7">
        <v>99</v>
      </c>
      <c r="M36" s="7">
        <f t="shared" si="2"/>
        <v>0</v>
      </c>
      <c r="N36" s="88">
        <f t="shared" si="3"/>
        <v>100</v>
      </c>
    </row>
    <row r="37" spans="1:14" ht="45" x14ac:dyDescent="0.25">
      <c r="A37" s="17"/>
      <c r="B37" s="115"/>
      <c r="C37" s="5" t="s">
        <v>54</v>
      </c>
      <c r="D37" s="9" t="s">
        <v>55</v>
      </c>
      <c r="E37" s="9"/>
      <c r="F37" s="16">
        <v>30</v>
      </c>
      <c r="G37" s="4">
        <v>30</v>
      </c>
      <c r="H37" s="14">
        <f t="shared" si="0"/>
        <v>0</v>
      </c>
      <c r="I37" s="14">
        <f t="shared" ref="I37:I47" si="4">H37*100/F37</f>
        <v>0</v>
      </c>
      <c r="J37" s="15" t="s">
        <v>50</v>
      </c>
      <c r="K37" s="7">
        <v>99</v>
      </c>
      <c r="L37" s="7">
        <v>99</v>
      </c>
      <c r="M37" s="7">
        <f t="shared" si="2"/>
        <v>0</v>
      </c>
      <c r="N37" s="88">
        <f t="shared" si="3"/>
        <v>100</v>
      </c>
    </row>
    <row r="38" spans="1:14" ht="45" x14ac:dyDescent="0.25">
      <c r="A38" s="17"/>
      <c r="B38" s="113" t="s">
        <v>84</v>
      </c>
      <c r="C38" s="5" t="s">
        <v>82</v>
      </c>
      <c r="D38" s="9" t="s">
        <v>49</v>
      </c>
      <c r="E38" s="9"/>
      <c r="F38" s="16">
        <v>12</v>
      </c>
      <c r="G38" s="4">
        <v>12</v>
      </c>
      <c r="H38" s="14">
        <f t="shared" si="0"/>
        <v>0</v>
      </c>
      <c r="I38" s="14">
        <f t="shared" si="4"/>
        <v>0</v>
      </c>
      <c r="J38" s="15" t="s">
        <v>50</v>
      </c>
      <c r="K38" s="7">
        <v>98</v>
      </c>
      <c r="L38" s="7">
        <v>98</v>
      </c>
      <c r="M38" s="7">
        <f t="shared" si="2"/>
        <v>0</v>
      </c>
      <c r="N38" s="88">
        <f t="shared" si="3"/>
        <v>100</v>
      </c>
    </row>
    <row r="39" spans="1:14" ht="45" x14ac:dyDescent="0.25">
      <c r="A39" s="17"/>
      <c r="B39" s="114"/>
      <c r="C39" s="5" t="s">
        <v>75</v>
      </c>
      <c r="D39" s="9" t="s">
        <v>52</v>
      </c>
      <c r="E39" s="9"/>
      <c r="F39" s="16">
        <v>33</v>
      </c>
      <c r="G39" s="4">
        <v>33</v>
      </c>
      <c r="H39" s="14">
        <f t="shared" si="0"/>
        <v>0</v>
      </c>
      <c r="I39" s="14">
        <f t="shared" si="4"/>
        <v>0</v>
      </c>
      <c r="J39" s="15" t="s">
        <v>50</v>
      </c>
      <c r="K39" s="7">
        <v>98</v>
      </c>
      <c r="L39" s="7">
        <v>98</v>
      </c>
      <c r="M39" s="7">
        <f t="shared" si="2"/>
        <v>0</v>
      </c>
      <c r="N39" s="88">
        <f t="shared" si="3"/>
        <v>100</v>
      </c>
    </row>
    <row r="40" spans="1:14" ht="60" x14ac:dyDescent="0.25">
      <c r="A40" s="17"/>
      <c r="B40" s="114"/>
      <c r="C40" s="5" t="s">
        <v>72</v>
      </c>
      <c r="D40" s="9" t="s">
        <v>61</v>
      </c>
      <c r="E40" s="9"/>
      <c r="F40" s="16">
        <v>2</v>
      </c>
      <c r="G40" s="4">
        <v>2</v>
      </c>
      <c r="H40" s="14">
        <f t="shared" si="0"/>
        <v>0</v>
      </c>
      <c r="I40" s="14">
        <f t="shared" si="4"/>
        <v>0</v>
      </c>
      <c r="J40" s="15" t="s">
        <v>50</v>
      </c>
      <c r="K40" s="7">
        <v>98</v>
      </c>
      <c r="L40" s="7">
        <v>98</v>
      </c>
      <c r="M40" s="7">
        <f t="shared" si="2"/>
        <v>0</v>
      </c>
      <c r="N40" s="88">
        <f t="shared" si="3"/>
        <v>100</v>
      </c>
    </row>
    <row r="41" spans="1:14" ht="45" x14ac:dyDescent="0.25">
      <c r="A41" s="17"/>
      <c r="B41" s="114"/>
      <c r="C41" s="5" t="s">
        <v>60</v>
      </c>
      <c r="D41" s="9" t="s">
        <v>55</v>
      </c>
      <c r="E41" s="9"/>
      <c r="F41" s="16">
        <v>43</v>
      </c>
      <c r="G41" s="4">
        <v>43</v>
      </c>
      <c r="H41" s="14">
        <f t="shared" si="0"/>
        <v>0</v>
      </c>
      <c r="I41" s="14">
        <f t="shared" si="4"/>
        <v>0</v>
      </c>
      <c r="J41" s="15" t="s">
        <v>50</v>
      </c>
      <c r="K41" s="7">
        <v>98</v>
      </c>
      <c r="L41" s="7">
        <v>98</v>
      </c>
      <c r="M41" s="7">
        <f t="shared" si="2"/>
        <v>0</v>
      </c>
      <c r="N41" s="88">
        <f t="shared" si="3"/>
        <v>100</v>
      </c>
    </row>
    <row r="42" spans="1:14" ht="45" x14ac:dyDescent="0.25">
      <c r="A42" s="17"/>
      <c r="B42" s="113" t="s">
        <v>85</v>
      </c>
      <c r="C42" s="5" t="s">
        <v>82</v>
      </c>
      <c r="D42" s="9" t="s">
        <v>49</v>
      </c>
      <c r="E42" s="9"/>
      <c r="F42" s="16">
        <v>16</v>
      </c>
      <c r="G42" s="4">
        <v>16</v>
      </c>
      <c r="H42" s="14">
        <f t="shared" si="0"/>
        <v>0</v>
      </c>
      <c r="I42" s="14">
        <f t="shared" si="4"/>
        <v>0</v>
      </c>
      <c r="J42" s="15" t="s">
        <v>50</v>
      </c>
      <c r="K42" s="7">
        <v>98</v>
      </c>
      <c r="L42" s="7">
        <v>98</v>
      </c>
      <c r="M42" s="7">
        <f t="shared" si="2"/>
        <v>0</v>
      </c>
      <c r="N42" s="88">
        <f t="shared" si="3"/>
        <v>100</v>
      </c>
    </row>
    <row r="43" spans="1:14" ht="45" x14ac:dyDescent="0.25">
      <c r="A43" s="17"/>
      <c r="B43" s="114"/>
      <c r="C43" s="5" t="s">
        <v>75</v>
      </c>
      <c r="D43" s="9" t="s">
        <v>52</v>
      </c>
      <c r="E43" s="9"/>
      <c r="F43" s="16">
        <v>55</v>
      </c>
      <c r="G43" s="4">
        <v>55</v>
      </c>
      <c r="H43" s="14">
        <f t="shared" si="0"/>
        <v>0</v>
      </c>
      <c r="I43" s="14">
        <f t="shared" si="4"/>
        <v>0</v>
      </c>
      <c r="J43" s="15" t="s">
        <v>50</v>
      </c>
      <c r="K43" s="7">
        <v>98</v>
      </c>
      <c r="L43" s="7">
        <v>98</v>
      </c>
      <c r="M43" s="7">
        <f t="shared" si="2"/>
        <v>0</v>
      </c>
      <c r="N43" s="88">
        <f t="shared" si="3"/>
        <v>100</v>
      </c>
    </row>
    <row r="44" spans="1:14" ht="60" x14ac:dyDescent="0.25">
      <c r="A44" s="17"/>
      <c r="B44" s="114"/>
      <c r="C44" s="5" t="s">
        <v>72</v>
      </c>
      <c r="D44" s="9" t="s">
        <v>86</v>
      </c>
      <c r="E44" s="9"/>
      <c r="F44" s="16">
        <v>1</v>
      </c>
      <c r="G44" s="4">
        <v>1</v>
      </c>
      <c r="H44" s="14">
        <f t="shared" si="0"/>
        <v>0</v>
      </c>
      <c r="I44" s="14">
        <f t="shared" si="4"/>
        <v>0</v>
      </c>
      <c r="J44" s="15" t="s">
        <v>50</v>
      </c>
      <c r="K44" s="7">
        <v>98</v>
      </c>
      <c r="L44" s="7">
        <v>98</v>
      </c>
      <c r="M44" s="7">
        <f t="shared" si="2"/>
        <v>0</v>
      </c>
      <c r="N44" s="88">
        <f t="shared" si="3"/>
        <v>100</v>
      </c>
    </row>
    <row r="45" spans="1:14" ht="45" x14ac:dyDescent="0.25">
      <c r="A45" s="17"/>
      <c r="B45" s="114"/>
      <c r="C45" s="5" t="s">
        <v>60</v>
      </c>
      <c r="D45" s="9" t="s">
        <v>87</v>
      </c>
      <c r="E45" s="9"/>
      <c r="F45" s="16">
        <v>70</v>
      </c>
      <c r="G45" s="4">
        <v>70</v>
      </c>
      <c r="H45" s="14">
        <f t="shared" si="0"/>
        <v>0</v>
      </c>
      <c r="I45" s="14">
        <f t="shared" si="4"/>
        <v>0</v>
      </c>
      <c r="J45" s="15" t="s">
        <v>50</v>
      </c>
      <c r="K45" s="7">
        <v>98</v>
      </c>
      <c r="L45" s="7">
        <v>100</v>
      </c>
      <c r="M45" s="7">
        <f t="shared" si="2"/>
        <v>2</v>
      </c>
      <c r="N45" s="88">
        <f t="shared" si="3"/>
        <v>102.04081632653062</v>
      </c>
    </row>
    <row r="46" spans="1:14" ht="45" x14ac:dyDescent="0.25">
      <c r="A46" s="17"/>
      <c r="B46" s="113" t="s">
        <v>88</v>
      </c>
      <c r="C46" s="5" t="s">
        <v>82</v>
      </c>
      <c r="D46" s="9" t="s">
        <v>49</v>
      </c>
      <c r="E46" s="9"/>
      <c r="F46" s="16">
        <v>4</v>
      </c>
      <c r="G46" s="4">
        <v>4</v>
      </c>
      <c r="H46" s="14">
        <f t="shared" si="0"/>
        <v>0</v>
      </c>
      <c r="I46" s="14">
        <f t="shared" si="4"/>
        <v>0</v>
      </c>
      <c r="J46" s="15" t="s">
        <v>50</v>
      </c>
      <c r="K46" s="7">
        <v>99</v>
      </c>
      <c r="L46" s="7">
        <v>99</v>
      </c>
      <c r="M46" s="7">
        <f t="shared" si="2"/>
        <v>0</v>
      </c>
      <c r="N46" s="88">
        <f t="shared" si="3"/>
        <v>100</v>
      </c>
    </row>
    <row r="47" spans="1:14" ht="45" x14ac:dyDescent="0.25">
      <c r="A47" s="17"/>
      <c r="B47" s="114"/>
      <c r="C47" s="5" t="s">
        <v>75</v>
      </c>
      <c r="D47" s="9" t="s">
        <v>52</v>
      </c>
      <c r="E47" s="9"/>
      <c r="F47" s="16">
        <v>23</v>
      </c>
      <c r="G47" s="4">
        <v>23</v>
      </c>
      <c r="H47" s="14">
        <f t="shared" si="0"/>
        <v>0</v>
      </c>
      <c r="I47" s="14">
        <f t="shared" si="4"/>
        <v>0</v>
      </c>
      <c r="J47" s="15" t="s">
        <v>50</v>
      </c>
      <c r="K47" s="7">
        <v>99</v>
      </c>
      <c r="L47" s="7">
        <v>99</v>
      </c>
      <c r="M47" s="7">
        <f t="shared" si="2"/>
        <v>0</v>
      </c>
      <c r="N47" s="88">
        <f t="shared" si="3"/>
        <v>100</v>
      </c>
    </row>
    <row r="48" spans="1:14" ht="51" customHeight="1" x14ac:dyDescent="0.25">
      <c r="A48" s="17"/>
      <c r="B48" s="114"/>
      <c r="C48" s="5" t="s">
        <v>72</v>
      </c>
      <c r="D48" s="9" t="s">
        <v>61</v>
      </c>
      <c r="E48" s="9"/>
      <c r="F48" s="16">
        <v>1</v>
      </c>
      <c r="G48" s="4">
        <v>1</v>
      </c>
      <c r="H48" s="14">
        <v>0</v>
      </c>
      <c r="I48" s="14">
        <v>0</v>
      </c>
      <c r="J48" s="15" t="s">
        <v>50</v>
      </c>
      <c r="K48" s="7">
        <v>99</v>
      </c>
      <c r="L48" s="7">
        <v>99</v>
      </c>
      <c r="M48" s="7">
        <f t="shared" si="2"/>
        <v>0</v>
      </c>
      <c r="N48" s="88">
        <f t="shared" si="3"/>
        <v>100</v>
      </c>
    </row>
    <row r="49" spans="1:14" ht="45" x14ac:dyDescent="0.25">
      <c r="A49" s="17"/>
      <c r="B49" s="114"/>
      <c r="C49" s="5" t="s">
        <v>60</v>
      </c>
      <c r="D49" s="9" t="s">
        <v>55</v>
      </c>
      <c r="E49" s="9"/>
      <c r="F49" s="16">
        <v>26</v>
      </c>
      <c r="G49" s="4">
        <v>26</v>
      </c>
      <c r="H49" s="14">
        <f>G49-F49</f>
        <v>0</v>
      </c>
      <c r="I49" s="14">
        <f t="shared" ref="I49:I74" si="5">H49*100/F49</f>
        <v>0</v>
      </c>
      <c r="J49" s="15" t="s">
        <v>50</v>
      </c>
      <c r="K49" s="7">
        <v>99</v>
      </c>
      <c r="L49" s="7">
        <v>99</v>
      </c>
      <c r="M49" s="7">
        <f t="shared" si="2"/>
        <v>0</v>
      </c>
      <c r="N49" s="88">
        <f t="shared" si="3"/>
        <v>100</v>
      </c>
    </row>
    <row r="50" spans="1:14" ht="45" x14ac:dyDescent="0.25">
      <c r="A50" s="17"/>
      <c r="B50" s="113" t="s">
        <v>89</v>
      </c>
      <c r="C50" s="5" t="s">
        <v>90</v>
      </c>
      <c r="D50" s="9" t="s">
        <v>49</v>
      </c>
      <c r="E50" s="9"/>
      <c r="F50" s="16">
        <v>17</v>
      </c>
      <c r="G50" s="4">
        <v>17</v>
      </c>
      <c r="H50" s="14">
        <f>G50-F50</f>
        <v>0</v>
      </c>
      <c r="I50" s="14">
        <f t="shared" si="5"/>
        <v>0</v>
      </c>
      <c r="J50" s="15" t="s">
        <v>50</v>
      </c>
      <c r="K50" s="7">
        <v>99</v>
      </c>
      <c r="L50" s="7">
        <v>99</v>
      </c>
      <c r="M50" s="7">
        <f t="shared" si="2"/>
        <v>0</v>
      </c>
      <c r="N50" s="88">
        <f t="shared" si="3"/>
        <v>100</v>
      </c>
    </row>
    <row r="51" spans="1:14" ht="45" x14ac:dyDescent="0.25">
      <c r="A51" s="17"/>
      <c r="B51" s="114"/>
      <c r="C51" s="5" t="s">
        <v>80</v>
      </c>
      <c r="D51" s="9" t="s">
        <v>52</v>
      </c>
      <c r="E51" s="9"/>
      <c r="F51" s="16">
        <v>59</v>
      </c>
      <c r="G51" s="4">
        <v>59</v>
      </c>
      <c r="H51" s="14">
        <v>0</v>
      </c>
      <c r="I51" s="14">
        <f t="shared" si="5"/>
        <v>0</v>
      </c>
      <c r="J51" s="15" t="s">
        <v>50</v>
      </c>
      <c r="K51" s="7">
        <v>99</v>
      </c>
      <c r="L51" s="7">
        <v>99</v>
      </c>
      <c r="M51" s="7">
        <f t="shared" si="2"/>
        <v>0</v>
      </c>
      <c r="N51" s="88">
        <f t="shared" si="3"/>
        <v>100</v>
      </c>
    </row>
    <row r="52" spans="1:14" ht="60" x14ac:dyDescent="0.25">
      <c r="A52" s="17"/>
      <c r="B52" s="114"/>
      <c r="C52" s="5" t="s">
        <v>72</v>
      </c>
      <c r="D52" s="9" t="s">
        <v>61</v>
      </c>
      <c r="E52" s="9"/>
      <c r="F52" s="16">
        <v>3</v>
      </c>
      <c r="G52" s="4">
        <v>3</v>
      </c>
      <c r="H52" s="14">
        <f t="shared" ref="H52:H74" si="6">G52-F52</f>
        <v>0</v>
      </c>
      <c r="I52" s="14">
        <f t="shared" si="5"/>
        <v>0</v>
      </c>
      <c r="J52" s="15" t="s">
        <v>50</v>
      </c>
      <c r="K52" s="7">
        <v>99</v>
      </c>
      <c r="L52" s="7">
        <v>99</v>
      </c>
      <c r="M52" s="7">
        <f t="shared" si="2"/>
        <v>0</v>
      </c>
      <c r="N52" s="88">
        <f t="shared" si="3"/>
        <v>100</v>
      </c>
    </row>
    <row r="53" spans="1:14" ht="45" x14ac:dyDescent="0.25">
      <c r="A53" s="17"/>
      <c r="B53" s="114"/>
      <c r="C53" s="5" t="s">
        <v>60</v>
      </c>
      <c r="D53" s="9" t="s">
        <v>55</v>
      </c>
      <c r="E53" s="9"/>
      <c r="F53" s="16">
        <v>73</v>
      </c>
      <c r="G53" s="4">
        <v>73</v>
      </c>
      <c r="H53" s="14">
        <f t="shared" si="6"/>
        <v>0</v>
      </c>
      <c r="I53" s="14">
        <f t="shared" si="5"/>
        <v>0</v>
      </c>
      <c r="J53" s="15" t="s">
        <v>50</v>
      </c>
      <c r="K53" s="7">
        <v>99</v>
      </c>
      <c r="L53" s="7">
        <v>99</v>
      </c>
      <c r="M53" s="7">
        <f t="shared" si="2"/>
        <v>0</v>
      </c>
      <c r="N53" s="88">
        <f t="shared" si="3"/>
        <v>100</v>
      </c>
    </row>
    <row r="54" spans="1:14" ht="45" x14ac:dyDescent="0.25">
      <c r="A54" s="17"/>
      <c r="B54" s="113" t="s">
        <v>91</v>
      </c>
      <c r="C54" s="5" t="s">
        <v>82</v>
      </c>
      <c r="D54" s="9" t="s">
        <v>49</v>
      </c>
      <c r="E54" s="9"/>
      <c r="F54" s="16">
        <v>8</v>
      </c>
      <c r="G54" s="4">
        <v>8</v>
      </c>
      <c r="H54" s="14">
        <f t="shared" si="6"/>
        <v>0</v>
      </c>
      <c r="I54" s="14">
        <f t="shared" si="5"/>
        <v>0</v>
      </c>
      <c r="J54" s="15" t="s">
        <v>50</v>
      </c>
      <c r="K54" s="7">
        <v>98</v>
      </c>
      <c r="L54" s="7">
        <v>98</v>
      </c>
      <c r="M54" s="7">
        <f t="shared" si="2"/>
        <v>0</v>
      </c>
      <c r="N54" s="88">
        <f t="shared" si="3"/>
        <v>100</v>
      </c>
    </row>
    <row r="55" spans="1:14" ht="45" x14ac:dyDescent="0.25">
      <c r="A55" s="17"/>
      <c r="B55" s="114"/>
      <c r="C55" s="5" t="s">
        <v>75</v>
      </c>
      <c r="D55" s="9" t="s">
        <v>52</v>
      </c>
      <c r="E55" s="9"/>
      <c r="F55" s="16">
        <v>24</v>
      </c>
      <c r="G55" s="4">
        <v>24</v>
      </c>
      <c r="H55" s="14">
        <f t="shared" si="6"/>
        <v>0</v>
      </c>
      <c r="I55" s="14">
        <f t="shared" si="5"/>
        <v>0</v>
      </c>
      <c r="J55" s="15" t="s">
        <v>50</v>
      </c>
      <c r="K55" s="7">
        <v>98</v>
      </c>
      <c r="L55" s="7">
        <v>98</v>
      </c>
      <c r="M55" s="7">
        <f t="shared" si="2"/>
        <v>0</v>
      </c>
      <c r="N55" s="88">
        <f t="shared" si="3"/>
        <v>100</v>
      </c>
    </row>
    <row r="56" spans="1:14" ht="51.75" customHeight="1" x14ac:dyDescent="0.25">
      <c r="A56" s="17"/>
      <c r="B56" s="114"/>
      <c r="C56" s="5" t="s">
        <v>72</v>
      </c>
      <c r="D56" s="9" t="s">
        <v>61</v>
      </c>
      <c r="E56" s="9"/>
      <c r="F56" s="16">
        <v>2</v>
      </c>
      <c r="G56" s="4">
        <v>2</v>
      </c>
      <c r="H56" s="14">
        <f t="shared" si="6"/>
        <v>0</v>
      </c>
      <c r="I56" s="14">
        <f t="shared" si="5"/>
        <v>0</v>
      </c>
      <c r="J56" s="15" t="s">
        <v>50</v>
      </c>
      <c r="K56" s="7">
        <v>98</v>
      </c>
      <c r="L56" s="7">
        <v>98</v>
      </c>
      <c r="M56" s="7">
        <f t="shared" si="2"/>
        <v>0</v>
      </c>
      <c r="N56" s="88">
        <f t="shared" si="3"/>
        <v>100</v>
      </c>
    </row>
    <row r="57" spans="1:14" ht="45" x14ac:dyDescent="0.25">
      <c r="A57" s="17"/>
      <c r="B57" s="114"/>
      <c r="C57" s="5" t="s">
        <v>60</v>
      </c>
      <c r="D57" s="9" t="s">
        <v>55</v>
      </c>
      <c r="E57" s="9"/>
      <c r="F57" s="16">
        <v>30</v>
      </c>
      <c r="G57" s="4">
        <v>30</v>
      </c>
      <c r="H57" s="14">
        <f t="shared" si="6"/>
        <v>0</v>
      </c>
      <c r="I57" s="14">
        <f t="shared" si="5"/>
        <v>0</v>
      </c>
      <c r="J57" s="15" t="s">
        <v>50</v>
      </c>
      <c r="K57" s="7">
        <v>98</v>
      </c>
      <c r="L57" s="7">
        <v>98</v>
      </c>
      <c r="M57" s="7">
        <f t="shared" si="2"/>
        <v>0</v>
      </c>
      <c r="N57" s="88">
        <f t="shared" si="3"/>
        <v>100</v>
      </c>
    </row>
    <row r="58" spans="1:14" ht="45" x14ac:dyDescent="0.25">
      <c r="A58" s="17"/>
      <c r="B58" s="113" t="s">
        <v>92</v>
      </c>
      <c r="C58" s="5" t="s">
        <v>93</v>
      </c>
      <c r="D58" s="9" t="s">
        <v>49</v>
      </c>
      <c r="E58" s="9"/>
      <c r="F58" s="16">
        <v>6</v>
      </c>
      <c r="G58" s="4">
        <v>6</v>
      </c>
      <c r="H58" s="14">
        <f t="shared" si="6"/>
        <v>0</v>
      </c>
      <c r="I58" s="14">
        <f t="shared" si="5"/>
        <v>0</v>
      </c>
      <c r="J58" s="15" t="s">
        <v>50</v>
      </c>
      <c r="K58" s="7">
        <v>99</v>
      </c>
      <c r="L58" s="7">
        <v>99</v>
      </c>
      <c r="M58" s="7">
        <f t="shared" si="2"/>
        <v>0</v>
      </c>
      <c r="N58" s="88">
        <f t="shared" si="3"/>
        <v>100</v>
      </c>
    </row>
    <row r="59" spans="1:14" ht="45" x14ac:dyDescent="0.25">
      <c r="A59" s="17"/>
      <c r="B59" s="114"/>
      <c r="C59" s="5" t="s">
        <v>80</v>
      </c>
      <c r="D59" s="9" t="s">
        <v>52</v>
      </c>
      <c r="E59" s="9"/>
      <c r="F59" s="16">
        <v>35</v>
      </c>
      <c r="G59" s="4">
        <v>35</v>
      </c>
      <c r="H59" s="14">
        <f t="shared" si="6"/>
        <v>0</v>
      </c>
      <c r="I59" s="14">
        <f t="shared" si="5"/>
        <v>0</v>
      </c>
      <c r="J59" s="15" t="s">
        <v>50</v>
      </c>
      <c r="K59" s="7">
        <v>99</v>
      </c>
      <c r="L59" s="7">
        <v>99</v>
      </c>
      <c r="M59" s="7">
        <f t="shared" si="2"/>
        <v>0</v>
      </c>
      <c r="N59" s="88">
        <f t="shared" si="3"/>
        <v>100</v>
      </c>
    </row>
    <row r="60" spans="1:14" ht="60" x14ac:dyDescent="0.25">
      <c r="A60" s="17"/>
      <c r="B60" s="114"/>
      <c r="C60" s="5" t="s">
        <v>72</v>
      </c>
      <c r="D60" s="9" t="s">
        <v>94</v>
      </c>
      <c r="E60" s="9"/>
      <c r="F60" s="16">
        <v>3</v>
      </c>
      <c r="G60" s="4">
        <v>3</v>
      </c>
      <c r="H60" s="14">
        <f t="shared" si="6"/>
        <v>0</v>
      </c>
      <c r="I60" s="14">
        <f t="shared" si="5"/>
        <v>0</v>
      </c>
      <c r="J60" s="15" t="s">
        <v>50</v>
      </c>
      <c r="K60" s="7">
        <v>99</v>
      </c>
      <c r="L60" s="7">
        <v>99</v>
      </c>
      <c r="M60" s="7">
        <f t="shared" si="2"/>
        <v>0</v>
      </c>
      <c r="N60" s="88">
        <f t="shared" si="3"/>
        <v>100</v>
      </c>
    </row>
    <row r="61" spans="1:14" ht="45" x14ac:dyDescent="0.25">
      <c r="A61" s="17"/>
      <c r="B61" s="114"/>
      <c r="C61" s="5" t="s">
        <v>60</v>
      </c>
      <c r="D61" s="9" t="s">
        <v>55</v>
      </c>
      <c r="E61" s="9"/>
      <c r="F61" s="16">
        <v>38</v>
      </c>
      <c r="G61" s="4">
        <v>38</v>
      </c>
      <c r="H61" s="14">
        <f t="shared" si="6"/>
        <v>0</v>
      </c>
      <c r="I61" s="14">
        <f t="shared" si="5"/>
        <v>0</v>
      </c>
      <c r="J61" s="15" t="s">
        <v>50</v>
      </c>
      <c r="K61" s="7">
        <v>99</v>
      </c>
      <c r="L61" s="7">
        <v>99</v>
      </c>
      <c r="M61" s="7">
        <f t="shared" si="2"/>
        <v>0</v>
      </c>
      <c r="N61" s="88">
        <f t="shared" si="3"/>
        <v>100</v>
      </c>
    </row>
    <row r="62" spans="1:14" ht="45" x14ac:dyDescent="0.25">
      <c r="A62" s="17"/>
      <c r="B62" s="113" t="s">
        <v>95</v>
      </c>
      <c r="C62" s="5" t="s">
        <v>82</v>
      </c>
      <c r="D62" s="9" t="s">
        <v>49</v>
      </c>
      <c r="E62" s="9"/>
      <c r="F62" s="16">
        <v>23</v>
      </c>
      <c r="G62" s="4">
        <v>23</v>
      </c>
      <c r="H62" s="14">
        <f t="shared" si="6"/>
        <v>0</v>
      </c>
      <c r="I62" s="14">
        <f t="shared" si="5"/>
        <v>0</v>
      </c>
      <c r="J62" s="15" t="s">
        <v>50</v>
      </c>
      <c r="K62" s="7">
        <v>99</v>
      </c>
      <c r="L62" s="7">
        <v>99</v>
      </c>
      <c r="M62" s="7">
        <f t="shared" si="2"/>
        <v>0</v>
      </c>
      <c r="N62" s="88">
        <f t="shared" si="3"/>
        <v>100</v>
      </c>
    </row>
    <row r="63" spans="1:14" ht="45" x14ac:dyDescent="0.25">
      <c r="A63" s="17"/>
      <c r="B63" s="114"/>
      <c r="C63" s="5" t="s">
        <v>75</v>
      </c>
      <c r="D63" s="9" t="s">
        <v>52</v>
      </c>
      <c r="E63" s="9"/>
      <c r="F63" s="16">
        <v>83</v>
      </c>
      <c r="G63" s="4">
        <v>83</v>
      </c>
      <c r="H63" s="14">
        <f t="shared" si="6"/>
        <v>0</v>
      </c>
      <c r="I63" s="14">
        <f t="shared" si="5"/>
        <v>0</v>
      </c>
      <c r="J63" s="15" t="s">
        <v>50</v>
      </c>
      <c r="K63" s="7">
        <v>99</v>
      </c>
      <c r="L63" s="7">
        <v>99</v>
      </c>
      <c r="M63" s="7">
        <f t="shared" si="2"/>
        <v>0</v>
      </c>
      <c r="N63" s="88">
        <f t="shared" si="3"/>
        <v>100</v>
      </c>
    </row>
    <row r="64" spans="1:14" ht="60" x14ac:dyDescent="0.25">
      <c r="A64" s="17"/>
      <c r="B64" s="114"/>
      <c r="C64" s="5" t="s">
        <v>96</v>
      </c>
      <c r="D64" s="9" t="s">
        <v>59</v>
      </c>
      <c r="E64" s="9"/>
      <c r="F64" s="16">
        <v>12</v>
      </c>
      <c r="G64" s="4">
        <v>12</v>
      </c>
      <c r="H64" s="14">
        <f t="shared" si="6"/>
        <v>0</v>
      </c>
      <c r="I64" s="14">
        <f t="shared" si="5"/>
        <v>0</v>
      </c>
      <c r="J64" s="15" t="s">
        <v>50</v>
      </c>
      <c r="K64" s="7">
        <v>99</v>
      </c>
      <c r="L64" s="7">
        <v>99</v>
      </c>
      <c r="M64" s="7">
        <f t="shared" si="2"/>
        <v>0</v>
      </c>
      <c r="N64" s="88">
        <f t="shared" si="3"/>
        <v>100</v>
      </c>
    </row>
    <row r="65" spans="1:14" ht="60" x14ac:dyDescent="0.25">
      <c r="A65" s="17"/>
      <c r="B65" s="114"/>
      <c r="C65" s="5" t="s">
        <v>60</v>
      </c>
      <c r="D65" s="9" t="s">
        <v>61</v>
      </c>
      <c r="E65" s="9"/>
      <c r="F65" s="16">
        <v>2</v>
      </c>
      <c r="G65" s="4">
        <v>2</v>
      </c>
      <c r="H65" s="14">
        <f t="shared" si="6"/>
        <v>0</v>
      </c>
      <c r="I65" s="14">
        <f t="shared" si="5"/>
        <v>0</v>
      </c>
      <c r="J65" s="15" t="s">
        <v>50</v>
      </c>
      <c r="K65" s="7">
        <v>99</v>
      </c>
      <c r="L65" s="7">
        <v>99</v>
      </c>
      <c r="M65" s="7">
        <f t="shared" si="2"/>
        <v>0</v>
      </c>
      <c r="N65" s="88">
        <f t="shared" si="3"/>
        <v>100</v>
      </c>
    </row>
    <row r="66" spans="1:14" ht="45" x14ac:dyDescent="0.25">
      <c r="A66" s="17"/>
      <c r="B66" s="114"/>
      <c r="C66" s="5" t="s">
        <v>97</v>
      </c>
      <c r="D66" s="9" t="s">
        <v>55</v>
      </c>
      <c r="E66" s="9"/>
      <c r="F66" s="16">
        <v>116</v>
      </c>
      <c r="G66" s="4">
        <v>116</v>
      </c>
      <c r="H66" s="14">
        <f t="shared" si="6"/>
        <v>0</v>
      </c>
      <c r="I66" s="14">
        <f t="shared" si="5"/>
        <v>0</v>
      </c>
      <c r="J66" s="15" t="s">
        <v>50</v>
      </c>
      <c r="K66" s="7">
        <v>99</v>
      </c>
      <c r="L66" s="7">
        <v>99</v>
      </c>
      <c r="M66" s="7">
        <f t="shared" si="2"/>
        <v>0</v>
      </c>
      <c r="N66" s="88">
        <f t="shared" si="3"/>
        <v>100</v>
      </c>
    </row>
    <row r="67" spans="1:14" ht="45" x14ac:dyDescent="0.25">
      <c r="A67" s="17"/>
      <c r="B67" s="113" t="s">
        <v>98</v>
      </c>
      <c r="C67" s="5" t="s">
        <v>82</v>
      </c>
      <c r="D67" s="9" t="s">
        <v>49</v>
      </c>
      <c r="E67" s="9"/>
      <c r="F67" s="16">
        <v>9</v>
      </c>
      <c r="G67" s="4">
        <v>9</v>
      </c>
      <c r="H67" s="14">
        <f t="shared" si="6"/>
        <v>0</v>
      </c>
      <c r="I67" s="14">
        <f t="shared" si="5"/>
        <v>0</v>
      </c>
      <c r="J67" s="15" t="s">
        <v>50</v>
      </c>
      <c r="K67" s="7">
        <v>98</v>
      </c>
      <c r="L67" s="7">
        <v>97.7</v>
      </c>
      <c r="M67" s="7">
        <f t="shared" si="2"/>
        <v>-0.29999999999999716</v>
      </c>
      <c r="N67" s="88">
        <f t="shared" si="3"/>
        <v>99.693877551020421</v>
      </c>
    </row>
    <row r="68" spans="1:14" ht="45" x14ac:dyDescent="0.25">
      <c r="A68" s="17"/>
      <c r="B68" s="114"/>
      <c r="C68" s="5" t="s">
        <v>80</v>
      </c>
      <c r="D68" s="9" t="s">
        <v>52</v>
      </c>
      <c r="E68" s="9"/>
      <c r="F68" s="16">
        <v>46</v>
      </c>
      <c r="G68" s="4">
        <v>46</v>
      </c>
      <c r="H68" s="14">
        <f t="shared" si="6"/>
        <v>0</v>
      </c>
      <c r="I68" s="14">
        <f t="shared" si="5"/>
        <v>0</v>
      </c>
      <c r="J68" s="15" t="s">
        <v>50</v>
      </c>
      <c r="K68" s="7">
        <v>98</v>
      </c>
      <c r="L68" s="7">
        <v>97.7</v>
      </c>
      <c r="M68" s="7">
        <f t="shared" si="2"/>
        <v>-0.29999999999999716</v>
      </c>
      <c r="N68" s="88">
        <f t="shared" si="3"/>
        <v>99.693877551020421</v>
      </c>
    </row>
    <row r="69" spans="1:14" ht="60" x14ac:dyDescent="0.25">
      <c r="A69" s="17"/>
      <c r="B69" s="114"/>
      <c r="C69" s="5" t="s">
        <v>72</v>
      </c>
      <c r="D69" s="9" t="s">
        <v>61</v>
      </c>
      <c r="E69" s="9"/>
      <c r="F69" s="16">
        <v>4</v>
      </c>
      <c r="G69" s="4">
        <v>4</v>
      </c>
      <c r="H69" s="14">
        <f t="shared" si="6"/>
        <v>0</v>
      </c>
      <c r="I69" s="14">
        <f t="shared" si="5"/>
        <v>0</v>
      </c>
      <c r="J69" s="15" t="s">
        <v>50</v>
      </c>
      <c r="K69" s="7">
        <v>98</v>
      </c>
      <c r="L69" s="7">
        <v>97.7</v>
      </c>
      <c r="M69" s="7">
        <f t="shared" si="2"/>
        <v>-0.29999999999999716</v>
      </c>
      <c r="N69" s="88">
        <f t="shared" si="3"/>
        <v>99.693877551020421</v>
      </c>
    </row>
    <row r="70" spans="1:14" ht="45" x14ac:dyDescent="0.25">
      <c r="A70" s="17"/>
      <c r="B70" s="114"/>
      <c r="C70" s="5" t="s">
        <v>60</v>
      </c>
      <c r="D70" s="9" t="s">
        <v>55</v>
      </c>
      <c r="E70" s="9"/>
      <c r="F70" s="16">
        <v>51</v>
      </c>
      <c r="G70" s="4">
        <v>51</v>
      </c>
      <c r="H70" s="14">
        <f t="shared" si="6"/>
        <v>0</v>
      </c>
      <c r="I70" s="14">
        <f t="shared" si="5"/>
        <v>0</v>
      </c>
      <c r="J70" s="15" t="s">
        <v>50</v>
      </c>
      <c r="K70" s="7">
        <v>98</v>
      </c>
      <c r="L70" s="7">
        <v>97.7</v>
      </c>
      <c r="M70" s="7">
        <f t="shared" si="2"/>
        <v>-0.29999999999999716</v>
      </c>
      <c r="N70" s="88">
        <f t="shared" si="3"/>
        <v>99.693877551020421</v>
      </c>
    </row>
    <row r="71" spans="1:14" ht="45" x14ac:dyDescent="0.25">
      <c r="A71" s="17"/>
      <c r="B71" s="113" t="s">
        <v>99</v>
      </c>
      <c r="C71" s="5" t="s">
        <v>90</v>
      </c>
      <c r="D71" s="9" t="s">
        <v>49</v>
      </c>
      <c r="E71" s="9"/>
      <c r="F71" s="16">
        <v>11</v>
      </c>
      <c r="G71" s="4">
        <v>11</v>
      </c>
      <c r="H71" s="14">
        <f t="shared" si="6"/>
        <v>0</v>
      </c>
      <c r="I71" s="14">
        <f t="shared" si="5"/>
        <v>0</v>
      </c>
      <c r="J71" s="15" t="s">
        <v>50</v>
      </c>
      <c r="K71" s="7">
        <v>98</v>
      </c>
      <c r="L71" s="7">
        <v>98</v>
      </c>
      <c r="M71" s="7">
        <f t="shared" si="2"/>
        <v>0</v>
      </c>
      <c r="N71" s="88">
        <f t="shared" si="3"/>
        <v>100</v>
      </c>
    </row>
    <row r="72" spans="1:14" ht="45" x14ac:dyDescent="0.25">
      <c r="A72" s="17"/>
      <c r="B72" s="114"/>
      <c r="C72" s="5" t="s">
        <v>75</v>
      </c>
      <c r="D72" s="9" t="s">
        <v>52</v>
      </c>
      <c r="E72" s="9"/>
      <c r="F72" s="16">
        <v>44</v>
      </c>
      <c r="G72" s="4">
        <v>44</v>
      </c>
      <c r="H72" s="14">
        <f t="shared" si="6"/>
        <v>0</v>
      </c>
      <c r="I72" s="14">
        <f t="shared" si="5"/>
        <v>0</v>
      </c>
      <c r="J72" s="15" t="s">
        <v>50</v>
      </c>
      <c r="K72" s="7">
        <v>98</v>
      </c>
      <c r="L72" s="7">
        <v>98</v>
      </c>
      <c r="M72" s="7">
        <f t="shared" si="2"/>
        <v>0</v>
      </c>
      <c r="N72" s="88">
        <f t="shared" si="3"/>
        <v>100</v>
      </c>
    </row>
    <row r="73" spans="1:14" ht="60" x14ac:dyDescent="0.25">
      <c r="A73" s="17"/>
      <c r="B73" s="114"/>
      <c r="C73" s="5" t="s">
        <v>72</v>
      </c>
      <c r="D73" s="9" t="s">
        <v>61</v>
      </c>
      <c r="E73" s="9"/>
      <c r="F73" s="16">
        <v>1</v>
      </c>
      <c r="G73" s="4">
        <v>1</v>
      </c>
      <c r="H73" s="14">
        <f t="shared" si="6"/>
        <v>0</v>
      </c>
      <c r="I73" s="14">
        <f t="shared" si="5"/>
        <v>0</v>
      </c>
      <c r="J73" s="15" t="s">
        <v>50</v>
      </c>
      <c r="K73" s="7">
        <v>98</v>
      </c>
      <c r="L73" s="7">
        <v>98</v>
      </c>
      <c r="M73" s="7">
        <f t="shared" si="2"/>
        <v>0</v>
      </c>
      <c r="N73" s="88">
        <f t="shared" si="3"/>
        <v>100</v>
      </c>
    </row>
    <row r="74" spans="1:14" ht="45" x14ac:dyDescent="0.25">
      <c r="A74" s="17"/>
      <c r="B74" s="115"/>
      <c r="C74" s="5" t="s">
        <v>60</v>
      </c>
      <c r="D74" s="9" t="s">
        <v>87</v>
      </c>
      <c r="E74" s="9"/>
      <c r="F74" s="16">
        <v>54</v>
      </c>
      <c r="G74" s="4">
        <v>54</v>
      </c>
      <c r="H74" s="14">
        <f t="shared" si="6"/>
        <v>0</v>
      </c>
      <c r="I74" s="14">
        <f t="shared" si="5"/>
        <v>0</v>
      </c>
      <c r="J74" s="15" t="s">
        <v>50</v>
      </c>
      <c r="K74" s="7">
        <v>98</v>
      </c>
      <c r="L74" s="7">
        <v>98</v>
      </c>
      <c r="M74" s="7">
        <f t="shared" ref="M74" si="7">L74-K74</f>
        <v>0</v>
      </c>
      <c r="N74" s="88">
        <f t="shared" ref="N74" si="8">L74/K74*100</f>
        <v>100</v>
      </c>
    </row>
  </sheetData>
  <mergeCells count="33">
    <mergeCell ref="B67:B70"/>
    <mergeCell ref="B71:B74"/>
    <mergeCell ref="B42:B45"/>
    <mergeCell ref="B46:B49"/>
    <mergeCell ref="B50:B53"/>
    <mergeCell ref="B54:B57"/>
    <mergeCell ref="B58:B61"/>
    <mergeCell ref="B62:B66"/>
    <mergeCell ref="B34:B37"/>
    <mergeCell ref="B38:B41"/>
    <mergeCell ref="J4:J7"/>
    <mergeCell ref="B9:B11"/>
    <mergeCell ref="B12:B16"/>
    <mergeCell ref="B17:B21"/>
    <mergeCell ref="B22:B24"/>
    <mergeCell ref="B25:B27"/>
    <mergeCell ref="I5:I7"/>
    <mergeCell ref="M5:M7"/>
    <mergeCell ref="B28:B30"/>
    <mergeCell ref="B31:B33"/>
    <mergeCell ref="A2:L2"/>
    <mergeCell ref="A3:A7"/>
    <mergeCell ref="B3:B7"/>
    <mergeCell ref="C3:C7"/>
    <mergeCell ref="D3:I3"/>
    <mergeCell ref="J3:M3"/>
    <mergeCell ref="D4:D7"/>
    <mergeCell ref="F4:F7"/>
    <mergeCell ref="G4:G7"/>
    <mergeCell ref="H4:I4"/>
    <mergeCell ref="K4:K7"/>
    <mergeCell ref="L4:L7"/>
    <mergeCell ref="H5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workbookViewId="0">
      <selection activeCell="A7" sqref="A7:N126"/>
    </sheetView>
  </sheetViews>
  <sheetFormatPr defaultRowHeight="15" x14ac:dyDescent="0.25"/>
  <cols>
    <col min="1" max="1" width="9.140625" style="10"/>
    <col min="2" max="2" width="31.28515625" style="10" customWidth="1"/>
    <col min="3" max="3" width="31.85546875" style="10" customWidth="1"/>
    <col min="4" max="9" width="9.140625" style="10"/>
    <col min="10" max="10" width="42.140625" style="10" customWidth="1"/>
    <col min="11" max="16384" width="9.140625" style="10"/>
  </cols>
  <sheetData>
    <row r="1" spans="1:14" ht="15.75" x14ac:dyDescent="0.25">
      <c r="A1" s="1"/>
      <c r="B1" s="21"/>
      <c r="C1" s="22"/>
      <c r="D1" s="22"/>
      <c r="E1" s="22"/>
      <c r="G1" s="1"/>
      <c r="H1" s="1"/>
      <c r="I1" s="1"/>
      <c r="J1" s="21"/>
      <c r="K1" s="1"/>
      <c r="L1" s="1"/>
      <c r="M1" s="1"/>
      <c r="N1" s="2"/>
    </row>
    <row r="2" spans="1:1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ht="30" customHeight="1" x14ac:dyDescent="0.25">
      <c r="A3" s="122" t="s">
        <v>1</v>
      </c>
      <c r="B3" s="95" t="s">
        <v>2</v>
      </c>
      <c r="C3" s="131" t="s">
        <v>3</v>
      </c>
      <c r="D3" s="134" t="s">
        <v>6</v>
      </c>
      <c r="E3" s="65"/>
      <c r="F3" s="137" t="s">
        <v>7</v>
      </c>
      <c r="G3" s="122" t="s">
        <v>8</v>
      </c>
      <c r="H3" s="139" t="s">
        <v>9</v>
      </c>
      <c r="I3" s="140"/>
      <c r="J3" s="125" t="s">
        <v>5</v>
      </c>
      <c r="K3" s="126"/>
      <c r="L3" s="126"/>
      <c r="M3" s="126"/>
      <c r="N3" s="127"/>
    </row>
    <row r="4" spans="1:14" x14ac:dyDescent="0.25">
      <c r="A4" s="123"/>
      <c r="B4" s="96"/>
      <c r="C4" s="132"/>
      <c r="D4" s="135"/>
      <c r="E4" s="66"/>
      <c r="F4" s="138"/>
      <c r="G4" s="124"/>
      <c r="H4" s="141"/>
      <c r="I4" s="142"/>
      <c r="J4" s="24" t="s">
        <v>131</v>
      </c>
      <c r="K4" s="25" t="s">
        <v>7</v>
      </c>
      <c r="L4" s="25" t="s">
        <v>8</v>
      </c>
      <c r="M4" s="128" t="s">
        <v>9</v>
      </c>
      <c r="N4" s="129"/>
    </row>
    <row r="5" spans="1:14" x14ac:dyDescent="0.25">
      <c r="A5" s="124"/>
      <c r="B5" s="97"/>
      <c r="C5" s="133"/>
      <c r="D5" s="136"/>
      <c r="E5" s="67"/>
      <c r="F5" s="26"/>
      <c r="G5" s="25"/>
      <c r="H5" s="23" t="s">
        <v>10</v>
      </c>
      <c r="I5" s="23" t="s">
        <v>11</v>
      </c>
      <c r="J5" s="24"/>
      <c r="K5" s="25"/>
      <c r="L5" s="25"/>
      <c r="M5" s="23" t="s">
        <v>10</v>
      </c>
      <c r="N5" s="23" t="s">
        <v>11</v>
      </c>
    </row>
    <row r="6" spans="1:14" x14ac:dyDescent="0.25">
      <c r="A6" s="27">
        <v>1</v>
      </c>
      <c r="B6" s="24">
        <v>2</v>
      </c>
      <c r="C6" s="28">
        <v>3</v>
      </c>
      <c r="D6" s="28">
        <v>4</v>
      </c>
      <c r="E6" s="28"/>
      <c r="F6" s="29">
        <v>5</v>
      </c>
      <c r="G6" s="27">
        <v>6</v>
      </c>
      <c r="H6" s="30">
        <v>7</v>
      </c>
      <c r="I6" s="30" t="s">
        <v>12</v>
      </c>
      <c r="J6" s="30" t="s">
        <v>43</v>
      </c>
      <c r="K6" s="30" t="s">
        <v>44</v>
      </c>
      <c r="L6" s="30" t="s">
        <v>45</v>
      </c>
      <c r="M6" s="30" t="s">
        <v>46</v>
      </c>
      <c r="N6" s="30" t="s">
        <v>132</v>
      </c>
    </row>
    <row r="7" spans="1:14" ht="38.25" x14ac:dyDescent="0.25">
      <c r="A7" s="143">
        <v>1</v>
      </c>
      <c r="B7" s="146" t="s">
        <v>100</v>
      </c>
      <c r="C7" s="106" t="s">
        <v>101</v>
      </c>
      <c r="D7" s="134" t="s">
        <v>133</v>
      </c>
      <c r="E7" s="65"/>
      <c r="F7" s="149">
        <v>302</v>
      </c>
      <c r="G7" s="143">
        <v>314</v>
      </c>
      <c r="H7" s="152">
        <f>G7-F7</f>
        <v>12</v>
      </c>
      <c r="I7" s="155">
        <f>G7/F7*100</f>
        <v>103.97350993377484</v>
      </c>
      <c r="J7" s="31" t="s">
        <v>134</v>
      </c>
      <c r="K7" s="32">
        <v>100</v>
      </c>
      <c r="L7" s="32">
        <v>96</v>
      </c>
      <c r="M7" s="32">
        <f>L7-K7</f>
        <v>-4</v>
      </c>
      <c r="N7" s="33">
        <f>L7/K7*100</f>
        <v>96</v>
      </c>
    </row>
    <row r="8" spans="1:14" ht="38.25" x14ac:dyDescent="0.25">
      <c r="A8" s="144"/>
      <c r="B8" s="147"/>
      <c r="C8" s="106"/>
      <c r="D8" s="135"/>
      <c r="E8" s="66"/>
      <c r="F8" s="150"/>
      <c r="G8" s="144"/>
      <c r="H8" s="153"/>
      <c r="I8" s="156"/>
      <c r="J8" s="31" t="s">
        <v>102</v>
      </c>
      <c r="K8" s="32">
        <v>100</v>
      </c>
      <c r="L8" s="32">
        <v>100</v>
      </c>
      <c r="M8" s="32">
        <f t="shared" ref="M8:M71" si="0">L8-K8</f>
        <v>0</v>
      </c>
      <c r="N8" s="33">
        <f t="shared" ref="N8:N71" si="1">L8/K8*100</f>
        <v>100</v>
      </c>
    </row>
    <row r="9" spans="1:14" ht="38.25" x14ac:dyDescent="0.25">
      <c r="A9" s="144"/>
      <c r="B9" s="147"/>
      <c r="C9" s="106"/>
      <c r="D9" s="136"/>
      <c r="E9" s="67"/>
      <c r="F9" s="151"/>
      <c r="G9" s="145"/>
      <c r="H9" s="154"/>
      <c r="I9" s="157"/>
      <c r="J9" s="31" t="s">
        <v>135</v>
      </c>
      <c r="K9" s="32">
        <v>91.5</v>
      </c>
      <c r="L9" s="32">
        <v>91.5</v>
      </c>
      <c r="M9" s="32">
        <f t="shared" si="0"/>
        <v>0</v>
      </c>
      <c r="N9" s="33">
        <f t="shared" si="1"/>
        <v>100</v>
      </c>
    </row>
    <row r="10" spans="1:14" ht="38.25" x14ac:dyDescent="0.25">
      <c r="A10" s="144"/>
      <c r="B10" s="147"/>
      <c r="C10" s="106" t="s">
        <v>103</v>
      </c>
      <c r="D10" s="134" t="s">
        <v>133</v>
      </c>
      <c r="E10" s="65"/>
      <c r="F10" s="149">
        <v>422</v>
      </c>
      <c r="G10" s="143">
        <v>422</v>
      </c>
      <c r="H10" s="152">
        <f>G10-F10</f>
        <v>0</v>
      </c>
      <c r="I10" s="155">
        <f>G10/F10*100</f>
        <v>100</v>
      </c>
      <c r="J10" s="31" t="s">
        <v>136</v>
      </c>
      <c r="K10" s="32">
        <v>100</v>
      </c>
      <c r="L10" s="32">
        <v>97.5</v>
      </c>
      <c r="M10" s="32">
        <f t="shared" si="0"/>
        <v>-2.5</v>
      </c>
      <c r="N10" s="33">
        <f t="shared" si="1"/>
        <v>97.5</v>
      </c>
    </row>
    <row r="11" spans="1:14" ht="38.25" x14ac:dyDescent="0.25">
      <c r="A11" s="144"/>
      <c r="B11" s="147"/>
      <c r="C11" s="106"/>
      <c r="D11" s="135"/>
      <c r="E11" s="66"/>
      <c r="F11" s="150"/>
      <c r="G11" s="144"/>
      <c r="H11" s="153"/>
      <c r="I11" s="156"/>
      <c r="J11" s="31" t="s">
        <v>104</v>
      </c>
      <c r="K11" s="32">
        <v>100</v>
      </c>
      <c r="L11" s="32">
        <v>100</v>
      </c>
      <c r="M11" s="32">
        <f t="shared" si="0"/>
        <v>0</v>
      </c>
      <c r="N11" s="33">
        <f t="shared" si="1"/>
        <v>100</v>
      </c>
    </row>
    <row r="12" spans="1:14" ht="38.25" x14ac:dyDescent="0.25">
      <c r="A12" s="144"/>
      <c r="B12" s="147"/>
      <c r="C12" s="106"/>
      <c r="D12" s="136"/>
      <c r="E12" s="67"/>
      <c r="F12" s="151"/>
      <c r="G12" s="145"/>
      <c r="H12" s="154"/>
      <c r="I12" s="157"/>
      <c r="J12" s="31" t="s">
        <v>135</v>
      </c>
      <c r="K12" s="32">
        <v>91.5</v>
      </c>
      <c r="L12" s="32">
        <v>91.5</v>
      </c>
      <c r="M12" s="32">
        <f t="shared" si="0"/>
        <v>0</v>
      </c>
      <c r="N12" s="33">
        <f t="shared" si="1"/>
        <v>100</v>
      </c>
    </row>
    <row r="13" spans="1:14" ht="38.25" x14ac:dyDescent="0.25">
      <c r="A13" s="144"/>
      <c r="B13" s="147"/>
      <c r="C13" s="106" t="s">
        <v>105</v>
      </c>
      <c r="D13" s="134" t="s">
        <v>133</v>
      </c>
      <c r="E13" s="65"/>
      <c r="F13" s="149">
        <v>1</v>
      </c>
      <c r="G13" s="143">
        <v>1</v>
      </c>
      <c r="H13" s="152">
        <f>G13-F13</f>
        <v>0</v>
      </c>
      <c r="I13" s="155">
        <f>G13/F13*100</f>
        <v>100</v>
      </c>
      <c r="J13" s="31" t="s">
        <v>136</v>
      </c>
      <c r="K13" s="32">
        <v>100</v>
      </c>
      <c r="L13" s="32">
        <v>100</v>
      </c>
      <c r="M13" s="32">
        <f t="shared" si="0"/>
        <v>0</v>
      </c>
      <c r="N13" s="33">
        <f t="shared" si="1"/>
        <v>100</v>
      </c>
    </row>
    <row r="14" spans="1:14" ht="38.25" x14ac:dyDescent="0.25">
      <c r="A14" s="144"/>
      <c r="B14" s="147"/>
      <c r="C14" s="106"/>
      <c r="D14" s="135"/>
      <c r="E14" s="66"/>
      <c r="F14" s="150"/>
      <c r="G14" s="144"/>
      <c r="H14" s="153"/>
      <c r="I14" s="156"/>
      <c r="J14" s="31" t="s">
        <v>104</v>
      </c>
      <c r="K14" s="32">
        <v>100</v>
      </c>
      <c r="L14" s="32">
        <v>100</v>
      </c>
      <c r="M14" s="32">
        <f t="shared" si="0"/>
        <v>0</v>
      </c>
      <c r="N14" s="33">
        <f t="shared" si="1"/>
        <v>100</v>
      </c>
    </row>
    <row r="15" spans="1:14" ht="38.25" x14ac:dyDescent="0.25">
      <c r="A15" s="144"/>
      <c r="B15" s="147"/>
      <c r="C15" s="106"/>
      <c r="D15" s="136"/>
      <c r="E15" s="67"/>
      <c r="F15" s="151"/>
      <c r="G15" s="145"/>
      <c r="H15" s="154"/>
      <c r="I15" s="157"/>
      <c r="J15" s="31" t="s">
        <v>135</v>
      </c>
      <c r="K15" s="32">
        <v>91.5</v>
      </c>
      <c r="L15" s="32">
        <v>91.5</v>
      </c>
      <c r="M15" s="32">
        <f t="shared" si="0"/>
        <v>0</v>
      </c>
      <c r="N15" s="33">
        <f t="shared" si="1"/>
        <v>100</v>
      </c>
    </row>
    <row r="16" spans="1:14" ht="38.25" x14ac:dyDescent="0.25">
      <c r="A16" s="144"/>
      <c r="B16" s="147"/>
      <c r="C16" s="106" t="s">
        <v>106</v>
      </c>
      <c r="D16" s="134" t="s">
        <v>133</v>
      </c>
      <c r="E16" s="65"/>
      <c r="F16" s="149">
        <v>41</v>
      </c>
      <c r="G16" s="143">
        <v>41</v>
      </c>
      <c r="H16" s="152">
        <f>G16-F16</f>
        <v>0</v>
      </c>
      <c r="I16" s="155">
        <f>G16/F16*100</f>
        <v>100</v>
      </c>
      <c r="J16" s="31" t="s">
        <v>137</v>
      </c>
      <c r="K16" s="32">
        <v>100</v>
      </c>
      <c r="L16" s="32">
        <v>99</v>
      </c>
      <c r="M16" s="32">
        <f t="shared" si="0"/>
        <v>-1</v>
      </c>
      <c r="N16" s="33">
        <f t="shared" si="1"/>
        <v>99</v>
      </c>
    </row>
    <row r="17" spans="1:14" ht="38.25" x14ac:dyDescent="0.25">
      <c r="A17" s="144"/>
      <c r="B17" s="147"/>
      <c r="C17" s="106"/>
      <c r="D17" s="135"/>
      <c r="E17" s="66"/>
      <c r="F17" s="150"/>
      <c r="G17" s="144"/>
      <c r="H17" s="153"/>
      <c r="I17" s="156"/>
      <c r="J17" s="31" t="s">
        <v>107</v>
      </c>
      <c r="K17" s="32">
        <v>100</v>
      </c>
      <c r="L17" s="32">
        <v>100</v>
      </c>
      <c r="M17" s="32">
        <f t="shared" si="0"/>
        <v>0</v>
      </c>
      <c r="N17" s="33">
        <f t="shared" si="1"/>
        <v>100</v>
      </c>
    </row>
    <row r="18" spans="1:14" ht="38.25" x14ac:dyDescent="0.25">
      <c r="A18" s="145"/>
      <c r="B18" s="148"/>
      <c r="C18" s="106"/>
      <c r="D18" s="136"/>
      <c r="E18" s="67"/>
      <c r="F18" s="151"/>
      <c r="G18" s="145"/>
      <c r="H18" s="154"/>
      <c r="I18" s="157"/>
      <c r="J18" s="31" t="s">
        <v>135</v>
      </c>
      <c r="K18" s="32">
        <v>91.5</v>
      </c>
      <c r="L18" s="32">
        <v>91.5</v>
      </c>
      <c r="M18" s="32">
        <f t="shared" si="0"/>
        <v>0</v>
      </c>
      <c r="N18" s="33">
        <f t="shared" si="1"/>
        <v>100</v>
      </c>
    </row>
    <row r="19" spans="1:14" ht="38.25" x14ac:dyDescent="0.25">
      <c r="A19" s="143">
        <v>2</v>
      </c>
      <c r="B19" s="95" t="s">
        <v>108</v>
      </c>
      <c r="C19" s="106" t="s">
        <v>101</v>
      </c>
      <c r="D19" s="134" t="s">
        <v>133</v>
      </c>
      <c r="E19" s="65"/>
      <c r="F19" s="149">
        <v>96</v>
      </c>
      <c r="G19" s="143">
        <v>93</v>
      </c>
      <c r="H19" s="152">
        <f>G19-F19</f>
        <v>-3</v>
      </c>
      <c r="I19" s="155">
        <f>G19/F19*100</f>
        <v>96.875</v>
      </c>
      <c r="J19" s="31" t="s">
        <v>134</v>
      </c>
      <c r="K19" s="32">
        <v>100</v>
      </c>
      <c r="L19" s="32">
        <v>100</v>
      </c>
      <c r="M19" s="32">
        <f t="shared" si="0"/>
        <v>0</v>
      </c>
      <c r="N19" s="33">
        <f t="shared" si="1"/>
        <v>100</v>
      </c>
    </row>
    <row r="20" spans="1:14" ht="38.25" x14ac:dyDescent="0.25">
      <c r="A20" s="144"/>
      <c r="B20" s="96"/>
      <c r="C20" s="106"/>
      <c r="D20" s="135"/>
      <c r="E20" s="66"/>
      <c r="F20" s="150"/>
      <c r="G20" s="144"/>
      <c r="H20" s="153"/>
      <c r="I20" s="156"/>
      <c r="J20" s="31" t="s">
        <v>102</v>
      </c>
      <c r="K20" s="32">
        <v>100</v>
      </c>
      <c r="L20" s="32">
        <v>100</v>
      </c>
      <c r="M20" s="32">
        <f t="shared" si="0"/>
        <v>0</v>
      </c>
      <c r="N20" s="33">
        <f t="shared" si="1"/>
        <v>100</v>
      </c>
    </row>
    <row r="21" spans="1:14" ht="38.25" x14ac:dyDescent="0.25">
      <c r="A21" s="144"/>
      <c r="B21" s="96"/>
      <c r="C21" s="106"/>
      <c r="D21" s="136"/>
      <c r="E21" s="67"/>
      <c r="F21" s="151"/>
      <c r="G21" s="145"/>
      <c r="H21" s="154"/>
      <c r="I21" s="157"/>
      <c r="J21" s="31" t="s">
        <v>135</v>
      </c>
      <c r="K21" s="32">
        <v>85.5</v>
      </c>
      <c r="L21" s="32">
        <v>85.5</v>
      </c>
      <c r="M21" s="32">
        <f t="shared" si="0"/>
        <v>0</v>
      </c>
      <c r="N21" s="33">
        <f t="shared" si="1"/>
        <v>100</v>
      </c>
    </row>
    <row r="22" spans="1:14" ht="38.25" x14ac:dyDescent="0.25">
      <c r="A22" s="144"/>
      <c r="B22" s="96"/>
      <c r="C22" s="106" t="s">
        <v>103</v>
      </c>
      <c r="D22" s="134" t="s">
        <v>133</v>
      </c>
      <c r="E22" s="65"/>
      <c r="F22" s="149">
        <v>111</v>
      </c>
      <c r="G22" s="143">
        <v>110</v>
      </c>
      <c r="H22" s="152">
        <f>G22-F22</f>
        <v>-1</v>
      </c>
      <c r="I22" s="155">
        <f>G22/F22*100</f>
        <v>99.099099099099092</v>
      </c>
      <c r="J22" s="31" t="s">
        <v>136</v>
      </c>
      <c r="K22" s="32">
        <v>100</v>
      </c>
      <c r="L22" s="32">
        <v>99</v>
      </c>
      <c r="M22" s="32">
        <f t="shared" si="0"/>
        <v>-1</v>
      </c>
      <c r="N22" s="33">
        <f t="shared" si="1"/>
        <v>99</v>
      </c>
    </row>
    <row r="23" spans="1:14" ht="38.25" x14ac:dyDescent="0.25">
      <c r="A23" s="144"/>
      <c r="B23" s="96"/>
      <c r="C23" s="106"/>
      <c r="D23" s="135"/>
      <c r="E23" s="66"/>
      <c r="F23" s="150"/>
      <c r="G23" s="144"/>
      <c r="H23" s="153"/>
      <c r="I23" s="156"/>
      <c r="J23" s="31" t="s">
        <v>104</v>
      </c>
      <c r="K23" s="32">
        <v>100</v>
      </c>
      <c r="L23" s="32">
        <v>100</v>
      </c>
      <c r="M23" s="32">
        <f t="shared" si="0"/>
        <v>0</v>
      </c>
      <c r="N23" s="33">
        <f t="shared" si="1"/>
        <v>100</v>
      </c>
    </row>
    <row r="24" spans="1:14" ht="38.25" x14ac:dyDescent="0.25">
      <c r="A24" s="144"/>
      <c r="B24" s="96"/>
      <c r="C24" s="106"/>
      <c r="D24" s="136"/>
      <c r="E24" s="67"/>
      <c r="F24" s="151"/>
      <c r="G24" s="145"/>
      <c r="H24" s="154"/>
      <c r="I24" s="157"/>
      <c r="J24" s="31" t="s">
        <v>135</v>
      </c>
      <c r="K24" s="32">
        <v>85.5</v>
      </c>
      <c r="L24" s="32">
        <v>85.5</v>
      </c>
      <c r="M24" s="32">
        <f t="shared" si="0"/>
        <v>0</v>
      </c>
      <c r="N24" s="33">
        <f t="shared" si="1"/>
        <v>100</v>
      </c>
    </row>
    <row r="25" spans="1:14" ht="38.25" x14ac:dyDescent="0.25">
      <c r="A25" s="144"/>
      <c r="B25" s="96"/>
      <c r="C25" s="106" t="s">
        <v>109</v>
      </c>
      <c r="D25" s="134" t="s">
        <v>133</v>
      </c>
      <c r="E25" s="65"/>
      <c r="F25" s="149">
        <v>16</v>
      </c>
      <c r="G25" s="143">
        <v>15</v>
      </c>
      <c r="H25" s="152">
        <f>G25-F25</f>
        <v>-1</v>
      </c>
      <c r="I25" s="155">
        <f>G25/F25*100</f>
        <v>93.75</v>
      </c>
      <c r="J25" s="31" t="s">
        <v>137</v>
      </c>
      <c r="K25" s="32">
        <v>100</v>
      </c>
      <c r="L25" s="32">
        <v>100</v>
      </c>
      <c r="M25" s="32">
        <f t="shared" si="0"/>
        <v>0</v>
      </c>
      <c r="N25" s="33">
        <f t="shared" si="1"/>
        <v>100</v>
      </c>
    </row>
    <row r="26" spans="1:14" ht="38.25" x14ac:dyDescent="0.25">
      <c r="A26" s="144"/>
      <c r="B26" s="96"/>
      <c r="C26" s="106"/>
      <c r="D26" s="135"/>
      <c r="E26" s="66"/>
      <c r="F26" s="150"/>
      <c r="G26" s="144"/>
      <c r="H26" s="153"/>
      <c r="I26" s="156"/>
      <c r="J26" s="31" t="s">
        <v>107</v>
      </c>
      <c r="K26" s="32">
        <v>100</v>
      </c>
      <c r="L26" s="32">
        <v>100</v>
      </c>
      <c r="M26" s="32">
        <f t="shared" si="0"/>
        <v>0</v>
      </c>
      <c r="N26" s="33">
        <f t="shared" si="1"/>
        <v>100</v>
      </c>
    </row>
    <row r="27" spans="1:14" ht="38.25" x14ac:dyDescent="0.25">
      <c r="A27" s="145"/>
      <c r="B27" s="97"/>
      <c r="C27" s="106"/>
      <c r="D27" s="136"/>
      <c r="E27" s="67"/>
      <c r="F27" s="151"/>
      <c r="G27" s="145"/>
      <c r="H27" s="154"/>
      <c r="I27" s="157"/>
      <c r="J27" s="31" t="s">
        <v>135</v>
      </c>
      <c r="K27" s="32">
        <v>85</v>
      </c>
      <c r="L27" s="32">
        <v>85</v>
      </c>
      <c r="M27" s="32">
        <f t="shared" si="0"/>
        <v>0</v>
      </c>
      <c r="N27" s="33">
        <f t="shared" si="1"/>
        <v>100</v>
      </c>
    </row>
    <row r="28" spans="1:14" ht="38.25" x14ac:dyDescent="0.25">
      <c r="A28" s="143" t="s">
        <v>33</v>
      </c>
      <c r="B28" s="146" t="s">
        <v>138</v>
      </c>
      <c r="C28" s="107" t="s">
        <v>101</v>
      </c>
      <c r="D28" s="158" t="s">
        <v>133</v>
      </c>
      <c r="E28" s="68"/>
      <c r="F28" s="149">
        <v>62</v>
      </c>
      <c r="G28" s="143">
        <v>63</v>
      </c>
      <c r="H28" s="152">
        <f>G28-F28</f>
        <v>1</v>
      </c>
      <c r="I28" s="155">
        <f>G28/F28*100</f>
        <v>101.61290322580645</v>
      </c>
      <c r="J28" s="31" t="s">
        <v>134</v>
      </c>
      <c r="K28" s="32">
        <v>100</v>
      </c>
      <c r="L28" s="32">
        <v>97</v>
      </c>
      <c r="M28" s="32">
        <f t="shared" si="0"/>
        <v>-3</v>
      </c>
      <c r="N28" s="33">
        <f t="shared" si="1"/>
        <v>97</v>
      </c>
    </row>
    <row r="29" spans="1:14" ht="38.25" x14ac:dyDescent="0.25">
      <c r="A29" s="144"/>
      <c r="B29" s="147"/>
      <c r="C29" s="107"/>
      <c r="D29" s="159"/>
      <c r="E29" s="69"/>
      <c r="F29" s="150"/>
      <c r="G29" s="144"/>
      <c r="H29" s="153"/>
      <c r="I29" s="156"/>
      <c r="J29" s="31" t="s">
        <v>102</v>
      </c>
      <c r="K29" s="32">
        <v>100</v>
      </c>
      <c r="L29" s="32">
        <v>100</v>
      </c>
      <c r="M29" s="32">
        <f t="shared" si="0"/>
        <v>0</v>
      </c>
      <c r="N29" s="33">
        <f t="shared" si="1"/>
        <v>100</v>
      </c>
    </row>
    <row r="30" spans="1:14" ht="38.25" x14ac:dyDescent="0.25">
      <c r="A30" s="144"/>
      <c r="B30" s="147"/>
      <c r="C30" s="107"/>
      <c r="D30" s="160"/>
      <c r="E30" s="70"/>
      <c r="F30" s="151"/>
      <c r="G30" s="145"/>
      <c r="H30" s="154"/>
      <c r="I30" s="157"/>
      <c r="J30" s="31" t="s">
        <v>135</v>
      </c>
      <c r="K30" s="32">
        <v>81</v>
      </c>
      <c r="L30" s="32">
        <v>82</v>
      </c>
      <c r="M30" s="32">
        <f t="shared" si="0"/>
        <v>1</v>
      </c>
      <c r="N30" s="33">
        <f t="shared" si="1"/>
        <v>101.23456790123457</v>
      </c>
    </row>
    <row r="31" spans="1:14" ht="38.25" x14ac:dyDescent="0.25">
      <c r="A31" s="144"/>
      <c r="B31" s="147"/>
      <c r="C31" s="106" t="s">
        <v>103</v>
      </c>
      <c r="D31" s="134" t="s">
        <v>133</v>
      </c>
      <c r="E31" s="65"/>
      <c r="F31" s="149">
        <v>77</v>
      </c>
      <c r="G31" s="143">
        <v>80</v>
      </c>
      <c r="H31" s="152">
        <f>G31-F31</f>
        <v>3</v>
      </c>
      <c r="I31" s="155">
        <f>G31/F31*100</f>
        <v>103.89610389610388</v>
      </c>
      <c r="J31" s="31" t="s">
        <v>136</v>
      </c>
      <c r="K31" s="32">
        <v>100</v>
      </c>
      <c r="L31" s="32">
        <v>100</v>
      </c>
      <c r="M31" s="32">
        <f t="shared" si="0"/>
        <v>0</v>
      </c>
      <c r="N31" s="33">
        <f t="shared" si="1"/>
        <v>100</v>
      </c>
    </row>
    <row r="32" spans="1:14" ht="38.25" x14ac:dyDescent="0.25">
      <c r="A32" s="144"/>
      <c r="B32" s="147"/>
      <c r="C32" s="106"/>
      <c r="D32" s="135"/>
      <c r="E32" s="66"/>
      <c r="F32" s="150"/>
      <c r="G32" s="144"/>
      <c r="H32" s="153"/>
      <c r="I32" s="156"/>
      <c r="J32" s="31" t="s">
        <v>104</v>
      </c>
      <c r="K32" s="32">
        <v>100</v>
      </c>
      <c r="L32" s="32">
        <v>100</v>
      </c>
      <c r="M32" s="32">
        <f t="shared" si="0"/>
        <v>0</v>
      </c>
      <c r="N32" s="33">
        <f t="shared" si="1"/>
        <v>100</v>
      </c>
    </row>
    <row r="33" spans="1:14" ht="38.25" x14ac:dyDescent="0.25">
      <c r="A33" s="144"/>
      <c r="B33" s="147"/>
      <c r="C33" s="106"/>
      <c r="D33" s="136"/>
      <c r="E33" s="67"/>
      <c r="F33" s="151"/>
      <c r="G33" s="145"/>
      <c r="H33" s="154"/>
      <c r="I33" s="157"/>
      <c r="J33" s="31" t="s">
        <v>135</v>
      </c>
      <c r="K33" s="32">
        <v>81</v>
      </c>
      <c r="L33" s="32">
        <v>82</v>
      </c>
      <c r="M33" s="32">
        <f t="shared" si="0"/>
        <v>1</v>
      </c>
      <c r="N33" s="33">
        <f t="shared" si="1"/>
        <v>101.23456790123457</v>
      </c>
    </row>
    <row r="34" spans="1:14" ht="38.25" x14ac:dyDescent="0.25">
      <c r="A34" s="144"/>
      <c r="B34" s="147"/>
      <c r="C34" s="106" t="s">
        <v>109</v>
      </c>
      <c r="D34" s="134" t="s">
        <v>133</v>
      </c>
      <c r="E34" s="65"/>
      <c r="F34" s="149">
        <v>11</v>
      </c>
      <c r="G34" s="143">
        <v>10</v>
      </c>
      <c r="H34" s="152">
        <f>G34-F34</f>
        <v>-1</v>
      </c>
      <c r="I34" s="155">
        <f>G34/F34*100</f>
        <v>90.909090909090907</v>
      </c>
      <c r="J34" s="31" t="s">
        <v>139</v>
      </c>
      <c r="K34" s="32">
        <v>100</v>
      </c>
      <c r="L34" s="32">
        <v>100</v>
      </c>
      <c r="M34" s="32">
        <f t="shared" si="0"/>
        <v>0</v>
      </c>
      <c r="N34" s="33">
        <f t="shared" si="1"/>
        <v>100</v>
      </c>
    </row>
    <row r="35" spans="1:14" ht="38.25" x14ac:dyDescent="0.25">
      <c r="A35" s="144"/>
      <c r="B35" s="147"/>
      <c r="C35" s="106"/>
      <c r="D35" s="135"/>
      <c r="E35" s="66"/>
      <c r="F35" s="150"/>
      <c r="G35" s="144"/>
      <c r="H35" s="153"/>
      <c r="I35" s="156"/>
      <c r="J35" s="31" t="s">
        <v>107</v>
      </c>
      <c r="K35" s="32">
        <v>100</v>
      </c>
      <c r="L35" s="32">
        <v>100</v>
      </c>
      <c r="M35" s="32">
        <f t="shared" si="0"/>
        <v>0</v>
      </c>
      <c r="N35" s="33">
        <f t="shared" si="1"/>
        <v>100</v>
      </c>
    </row>
    <row r="36" spans="1:14" ht="38.25" x14ac:dyDescent="0.25">
      <c r="A36" s="145"/>
      <c r="B36" s="148"/>
      <c r="C36" s="106"/>
      <c r="D36" s="136"/>
      <c r="E36" s="67"/>
      <c r="F36" s="151"/>
      <c r="G36" s="145"/>
      <c r="H36" s="154"/>
      <c r="I36" s="157"/>
      <c r="J36" s="31" t="s">
        <v>135</v>
      </c>
      <c r="K36" s="32">
        <v>81</v>
      </c>
      <c r="L36" s="32">
        <v>82</v>
      </c>
      <c r="M36" s="32">
        <f t="shared" si="0"/>
        <v>1</v>
      </c>
      <c r="N36" s="33">
        <f t="shared" si="1"/>
        <v>101.23456790123457</v>
      </c>
    </row>
    <row r="37" spans="1:14" ht="38.25" x14ac:dyDescent="0.25">
      <c r="A37" s="143" t="s">
        <v>111</v>
      </c>
      <c r="B37" s="146" t="s">
        <v>110</v>
      </c>
      <c r="C37" s="106" t="s">
        <v>101</v>
      </c>
      <c r="D37" s="134" t="s">
        <v>133</v>
      </c>
      <c r="E37" s="65"/>
      <c r="F37" s="149">
        <v>40</v>
      </c>
      <c r="G37" s="143">
        <v>38</v>
      </c>
      <c r="H37" s="152">
        <f>G37-F37</f>
        <v>-2</v>
      </c>
      <c r="I37" s="155">
        <f>G37/F37*100</f>
        <v>95</v>
      </c>
      <c r="J37" s="31" t="s">
        <v>140</v>
      </c>
      <c r="K37" s="32">
        <v>100</v>
      </c>
      <c r="L37" s="32">
        <v>99.3</v>
      </c>
      <c r="M37" s="32">
        <f t="shared" si="0"/>
        <v>-0.70000000000000284</v>
      </c>
      <c r="N37" s="33">
        <f t="shared" si="1"/>
        <v>99.3</v>
      </c>
    </row>
    <row r="38" spans="1:14" ht="38.25" x14ac:dyDescent="0.25">
      <c r="A38" s="144"/>
      <c r="B38" s="147"/>
      <c r="C38" s="106"/>
      <c r="D38" s="135"/>
      <c r="E38" s="66"/>
      <c r="F38" s="150"/>
      <c r="G38" s="144"/>
      <c r="H38" s="153"/>
      <c r="I38" s="156"/>
      <c r="J38" s="31" t="s">
        <v>102</v>
      </c>
      <c r="K38" s="32">
        <v>100</v>
      </c>
      <c r="L38" s="32">
        <v>100</v>
      </c>
      <c r="M38" s="32">
        <f t="shared" si="0"/>
        <v>0</v>
      </c>
      <c r="N38" s="33">
        <f t="shared" si="1"/>
        <v>100</v>
      </c>
    </row>
    <row r="39" spans="1:14" ht="38.25" x14ac:dyDescent="0.25">
      <c r="A39" s="144"/>
      <c r="B39" s="147"/>
      <c r="C39" s="106"/>
      <c r="D39" s="136"/>
      <c r="E39" s="67"/>
      <c r="F39" s="151"/>
      <c r="G39" s="145"/>
      <c r="H39" s="154"/>
      <c r="I39" s="157"/>
      <c r="J39" s="31" t="s">
        <v>135</v>
      </c>
      <c r="K39" s="32">
        <v>92</v>
      </c>
      <c r="L39" s="32">
        <v>92</v>
      </c>
      <c r="M39" s="32">
        <f t="shared" si="0"/>
        <v>0</v>
      </c>
      <c r="N39" s="33">
        <f t="shared" si="1"/>
        <v>100</v>
      </c>
    </row>
    <row r="40" spans="1:14" ht="38.25" x14ac:dyDescent="0.25">
      <c r="A40" s="144"/>
      <c r="B40" s="147"/>
      <c r="C40" s="106" t="s">
        <v>103</v>
      </c>
      <c r="D40" s="134" t="s">
        <v>133</v>
      </c>
      <c r="E40" s="65"/>
      <c r="F40" s="149">
        <v>47</v>
      </c>
      <c r="G40" s="143">
        <v>49</v>
      </c>
      <c r="H40" s="152">
        <f>G40-F40</f>
        <v>2</v>
      </c>
      <c r="I40" s="155">
        <f>G40/F40*100</f>
        <v>104.25531914893618</v>
      </c>
      <c r="J40" s="31" t="s">
        <v>141</v>
      </c>
      <c r="K40" s="32">
        <v>100</v>
      </c>
      <c r="L40" s="32">
        <v>99.8</v>
      </c>
      <c r="M40" s="32">
        <f t="shared" si="0"/>
        <v>-0.20000000000000284</v>
      </c>
      <c r="N40" s="33">
        <f t="shared" si="1"/>
        <v>99.8</v>
      </c>
    </row>
    <row r="41" spans="1:14" ht="38.25" x14ac:dyDescent="0.25">
      <c r="A41" s="144"/>
      <c r="B41" s="147"/>
      <c r="C41" s="106"/>
      <c r="D41" s="135"/>
      <c r="E41" s="66"/>
      <c r="F41" s="150"/>
      <c r="G41" s="144"/>
      <c r="H41" s="153"/>
      <c r="I41" s="156"/>
      <c r="J41" s="31" t="s">
        <v>104</v>
      </c>
      <c r="K41" s="32">
        <v>100</v>
      </c>
      <c r="L41" s="32">
        <v>100</v>
      </c>
      <c r="M41" s="32">
        <f t="shared" si="0"/>
        <v>0</v>
      </c>
      <c r="N41" s="33">
        <f t="shared" si="1"/>
        <v>100</v>
      </c>
    </row>
    <row r="42" spans="1:14" ht="38.25" x14ac:dyDescent="0.25">
      <c r="A42" s="144"/>
      <c r="B42" s="147"/>
      <c r="C42" s="106"/>
      <c r="D42" s="136"/>
      <c r="E42" s="67"/>
      <c r="F42" s="151"/>
      <c r="G42" s="145"/>
      <c r="H42" s="154"/>
      <c r="I42" s="157"/>
      <c r="J42" s="31" t="s">
        <v>135</v>
      </c>
      <c r="K42" s="32">
        <v>92</v>
      </c>
      <c r="L42" s="32">
        <v>92</v>
      </c>
      <c r="M42" s="32">
        <f t="shared" si="0"/>
        <v>0</v>
      </c>
      <c r="N42" s="33">
        <f t="shared" si="1"/>
        <v>100</v>
      </c>
    </row>
    <row r="43" spans="1:14" ht="38.25" x14ac:dyDescent="0.25">
      <c r="A43" s="144"/>
      <c r="B43" s="147"/>
      <c r="C43" s="106" t="s">
        <v>109</v>
      </c>
      <c r="D43" s="134" t="s">
        <v>133</v>
      </c>
      <c r="E43" s="65"/>
      <c r="F43" s="149">
        <v>3</v>
      </c>
      <c r="G43" s="143">
        <v>3</v>
      </c>
      <c r="H43" s="152">
        <f>G43-F43</f>
        <v>0</v>
      </c>
      <c r="I43" s="155">
        <f>G43/F43*100</f>
        <v>100</v>
      </c>
      <c r="J43" s="31" t="s">
        <v>142</v>
      </c>
      <c r="K43" s="32">
        <v>100</v>
      </c>
      <c r="L43" s="32">
        <v>100</v>
      </c>
      <c r="M43" s="32">
        <f t="shared" si="0"/>
        <v>0</v>
      </c>
      <c r="N43" s="33">
        <f t="shared" si="1"/>
        <v>100</v>
      </c>
    </row>
    <row r="44" spans="1:14" ht="38.25" x14ac:dyDescent="0.25">
      <c r="A44" s="144"/>
      <c r="B44" s="147"/>
      <c r="C44" s="106"/>
      <c r="D44" s="135"/>
      <c r="E44" s="66"/>
      <c r="F44" s="150"/>
      <c r="G44" s="144"/>
      <c r="H44" s="153"/>
      <c r="I44" s="156"/>
      <c r="J44" s="31" t="s">
        <v>107</v>
      </c>
      <c r="K44" s="32">
        <v>100</v>
      </c>
      <c r="L44" s="32">
        <v>100</v>
      </c>
      <c r="M44" s="32">
        <f t="shared" si="0"/>
        <v>0</v>
      </c>
      <c r="N44" s="33">
        <f t="shared" si="1"/>
        <v>100</v>
      </c>
    </row>
    <row r="45" spans="1:14" ht="38.25" x14ac:dyDescent="0.25">
      <c r="A45" s="145"/>
      <c r="B45" s="148"/>
      <c r="C45" s="106"/>
      <c r="D45" s="136"/>
      <c r="E45" s="67"/>
      <c r="F45" s="151"/>
      <c r="G45" s="145"/>
      <c r="H45" s="154"/>
      <c r="I45" s="157"/>
      <c r="J45" s="31" t="s">
        <v>135</v>
      </c>
      <c r="K45" s="32">
        <v>91</v>
      </c>
      <c r="L45" s="32">
        <v>91</v>
      </c>
      <c r="M45" s="32">
        <f t="shared" si="0"/>
        <v>0</v>
      </c>
      <c r="N45" s="33">
        <f t="shared" si="1"/>
        <v>100</v>
      </c>
    </row>
    <row r="46" spans="1:14" ht="38.25" x14ac:dyDescent="0.25">
      <c r="A46" s="143" t="s">
        <v>113</v>
      </c>
      <c r="B46" s="146" t="s">
        <v>112</v>
      </c>
      <c r="C46" s="106" t="s">
        <v>101</v>
      </c>
      <c r="D46" s="134" t="s">
        <v>133</v>
      </c>
      <c r="E46" s="65"/>
      <c r="F46" s="149">
        <v>61</v>
      </c>
      <c r="G46" s="143">
        <v>60</v>
      </c>
      <c r="H46" s="152">
        <f>G46-F46</f>
        <v>-1</v>
      </c>
      <c r="I46" s="155">
        <f>G46/F46*100</f>
        <v>98.360655737704917</v>
      </c>
      <c r="J46" s="31" t="s">
        <v>134</v>
      </c>
      <c r="K46" s="32">
        <v>100</v>
      </c>
      <c r="L46" s="32">
        <v>100</v>
      </c>
      <c r="M46" s="32">
        <f t="shared" si="0"/>
        <v>0</v>
      </c>
      <c r="N46" s="33">
        <f t="shared" si="1"/>
        <v>100</v>
      </c>
    </row>
    <row r="47" spans="1:14" ht="38.25" x14ac:dyDescent="0.25">
      <c r="A47" s="144"/>
      <c r="B47" s="147"/>
      <c r="C47" s="106"/>
      <c r="D47" s="135"/>
      <c r="E47" s="66"/>
      <c r="F47" s="150"/>
      <c r="G47" s="144"/>
      <c r="H47" s="153"/>
      <c r="I47" s="156"/>
      <c r="J47" s="31" t="s">
        <v>102</v>
      </c>
      <c r="K47" s="32">
        <v>100</v>
      </c>
      <c r="L47" s="32">
        <v>100</v>
      </c>
      <c r="M47" s="32">
        <f t="shared" si="0"/>
        <v>0</v>
      </c>
      <c r="N47" s="33">
        <f t="shared" si="1"/>
        <v>100</v>
      </c>
    </row>
    <row r="48" spans="1:14" ht="38.25" x14ac:dyDescent="0.25">
      <c r="A48" s="144"/>
      <c r="B48" s="147"/>
      <c r="C48" s="106"/>
      <c r="D48" s="136"/>
      <c r="E48" s="67"/>
      <c r="F48" s="151"/>
      <c r="G48" s="145"/>
      <c r="H48" s="154"/>
      <c r="I48" s="157"/>
      <c r="J48" s="31" t="s">
        <v>135</v>
      </c>
      <c r="K48" s="32">
        <v>93</v>
      </c>
      <c r="L48" s="32">
        <v>93</v>
      </c>
      <c r="M48" s="32">
        <f t="shared" si="0"/>
        <v>0</v>
      </c>
      <c r="N48" s="33">
        <f t="shared" si="1"/>
        <v>100</v>
      </c>
    </row>
    <row r="49" spans="1:14" ht="38.25" x14ac:dyDescent="0.25">
      <c r="A49" s="144"/>
      <c r="B49" s="147"/>
      <c r="C49" s="106" t="s">
        <v>103</v>
      </c>
      <c r="D49" s="134" t="s">
        <v>133</v>
      </c>
      <c r="E49" s="65"/>
      <c r="F49" s="149">
        <v>65</v>
      </c>
      <c r="G49" s="143">
        <v>67</v>
      </c>
      <c r="H49" s="152">
        <f>G49-F49</f>
        <v>2</v>
      </c>
      <c r="I49" s="155">
        <f>G49/F49*100</f>
        <v>103.07692307692307</v>
      </c>
      <c r="J49" s="31" t="s">
        <v>136</v>
      </c>
      <c r="K49" s="32">
        <v>100</v>
      </c>
      <c r="L49" s="32">
        <v>97</v>
      </c>
      <c r="M49" s="32">
        <f t="shared" si="0"/>
        <v>-3</v>
      </c>
      <c r="N49" s="33">
        <f t="shared" si="1"/>
        <v>97</v>
      </c>
    </row>
    <row r="50" spans="1:14" ht="38.25" x14ac:dyDescent="0.25">
      <c r="A50" s="144"/>
      <c r="B50" s="147"/>
      <c r="C50" s="106"/>
      <c r="D50" s="135"/>
      <c r="E50" s="66"/>
      <c r="F50" s="150"/>
      <c r="G50" s="144"/>
      <c r="H50" s="153"/>
      <c r="I50" s="156"/>
      <c r="J50" s="31" t="s">
        <v>104</v>
      </c>
      <c r="K50" s="32">
        <v>100</v>
      </c>
      <c r="L50" s="32">
        <v>100</v>
      </c>
      <c r="M50" s="32">
        <f t="shared" si="0"/>
        <v>0</v>
      </c>
      <c r="N50" s="33">
        <f t="shared" si="1"/>
        <v>100</v>
      </c>
    </row>
    <row r="51" spans="1:14" ht="38.25" x14ac:dyDescent="0.25">
      <c r="A51" s="144"/>
      <c r="B51" s="147"/>
      <c r="C51" s="106"/>
      <c r="D51" s="136"/>
      <c r="E51" s="67"/>
      <c r="F51" s="151"/>
      <c r="G51" s="145"/>
      <c r="H51" s="154"/>
      <c r="I51" s="157"/>
      <c r="J51" s="31" t="s">
        <v>135</v>
      </c>
      <c r="K51" s="32">
        <v>93</v>
      </c>
      <c r="L51" s="32">
        <v>93</v>
      </c>
      <c r="M51" s="32">
        <f t="shared" si="0"/>
        <v>0</v>
      </c>
      <c r="N51" s="33">
        <f t="shared" si="1"/>
        <v>100</v>
      </c>
    </row>
    <row r="52" spans="1:14" ht="38.25" x14ac:dyDescent="0.25">
      <c r="A52" s="144"/>
      <c r="B52" s="147"/>
      <c r="C52" s="106" t="s">
        <v>109</v>
      </c>
      <c r="D52" s="134" t="s">
        <v>133</v>
      </c>
      <c r="E52" s="65"/>
      <c r="F52" s="149">
        <v>3</v>
      </c>
      <c r="G52" s="143">
        <v>3</v>
      </c>
      <c r="H52" s="152">
        <f>G52-F52</f>
        <v>0</v>
      </c>
      <c r="I52" s="155">
        <f>G52/F52*100</f>
        <v>100</v>
      </c>
      <c r="J52" s="31" t="s">
        <v>137</v>
      </c>
      <c r="K52" s="32">
        <v>100</v>
      </c>
      <c r="L52" s="32">
        <v>100</v>
      </c>
      <c r="M52" s="32">
        <f t="shared" si="0"/>
        <v>0</v>
      </c>
      <c r="N52" s="33">
        <f t="shared" si="1"/>
        <v>100</v>
      </c>
    </row>
    <row r="53" spans="1:14" ht="38.25" x14ac:dyDescent="0.25">
      <c r="A53" s="144"/>
      <c r="B53" s="147"/>
      <c r="C53" s="106"/>
      <c r="D53" s="135"/>
      <c r="E53" s="66"/>
      <c r="F53" s="150"/>
      <c r="G53" s="144"/>
      <c r="H53" s="153"/>
      <c r="I53" s="156"/>
      <c r="J53" s="31" t="s">
        <v>107</v>
      </c>
      <c r="K53" s="34">
        <v>100</v>
      </c>
      <c r="L53" s="34">
        <v>100</v>
      </c>
      <c r="M53" s="34">
        <f t="shared" si="0"/>
        <v>0</v>
      </c>
      <c r="N53" s="35">
        <f t="shared" si="1"/>
        <v>100</v>
      </c>
    </row>
    <row r="54" spans="1:14" ht="38.25" x14ac:dyDescent="0.25">
      <c r="A54" s="145"/>
      <c r="B54" s="148"/>
      <c r="C54" s="106"/>
      <c r="D54" s="136"/>
      <c r="E54" s="67"/>
      <c r="F54" s="151"/>
      <c r="G54" s="145"/>
      <c r="H54" s="154"/>
      <c r="I54" s="157"/>
      <c r="J54" s="31" t="s">
        <v>135</v>
      </c>
      <c r="K54" s="34">
        <v>88</v>
      </c>
      <c r="L54" s="34">
        <v>88</v>
      </c>
      <c r="M54" s="34">
        <f t="shared" si="0"/>
        <v>0</v>
      </c>
      <c r="N54" s="35">
        <f t="shared" si="1"/>
        <v>100</v>
      </c>
    </row>
    <row r="55" spans="1:14" ht="38.25" x14ac:dyDescent="0.25">
      <c r="A55" s="143" t="s">
        <v>115</v>
      </c>
      <c r="B55" s="146" t="s">
        <v>114</v>
      </c>
      <c r="C55" s="106" t="s">
        <v>101</v>
      </c>
      <c r="D55" s="134" t="s">
        <v>133</v>
      </c>
      <c r="E55" s="65"/>
      <c r="F55" s="149">
        <v>24</v>
      </c>
      <c r="G55" s="143">
        <v>25</v>
      </c>
      <c r="H55" s="152">
        <v>1</v>
      </c>
      <c r="I55" s="155">
        <f>G55/F55*100</f>
        <v>104.16666666666667</v>
      </c>
      <c r="J55" s="31" t="s">
        <v>143</v>
      </c>
      <c r="K55" s="34">
        <v>100</v>
      </c>
      <c r="L55" s="34">
        <v>100</v>
      </c>
      <c r="M55" s="34">
        <f t="shared" si="0"/>
        <v>0</v>
      </c>
      <c r="N55" s="35">
        <f t="shared" si="1"/>
        <v>100</v>
      </c>
    </row>
    <row r="56" spans="1:14" ht="38.25" x14ac:dyDescent="0.25">
      <c r="A56" s="144"/>
      <c r="B56" s="147"/>
      <c r="C56" s="106"/>
      <c r="D56" s="135"/>
      <c r="E56" s="66"/>
      <c r="F56" s="150"/>
      <c r="G56" s="144"/>
      <c r="H56" s="153"/>
      <c r="I56" s="156"/>
      <c r="J56" s="31" t="s">
        <v>102</v>
      </c>
      <c r="K56" s="34">
        <v>100</v>
      </c>
      <c r="L56" s="34">
        <v>100</v>
      </c>
      <c r="M56" s="34">
        <f t="shared" si="0"/>
        <v>0</v>
      </c>
      <c r="N56" s="35">
        <f t="shared" si="1"/>
        <v>100</v>
      </c>
    </row>
    <row r="57" spans="1:14" ht="38.25" x14ac:dyDescent="0.25">
      <c r="A57" s="144"/>
      <c r="B57" s="147"/>
      <c r="C57" s="106"/>
      <c r="D57" s="136"/>
      <c r="E57" s="67"/>
      <c r="F57" s="151"/>
      <c r="G57" s="145"/>
      <c r="H57" s="154"/>
      <c r="I57" s="157"/>
      <c r="J57" s="31" t="s">
        <v>135</v>
      </c>
      <c r="K57" s="34">
        <v>92</v>
      </c>
      <c r="L57" s="34">
        <v>92</v>
      </c>
      <c r="M57" s="34">
        <f t="shared" si="0"/>
        <v>0</v>
      </c>
      <c r="N57" s="35">
        <f t="shared" si="1"/>
        <v>100</v>
      </c>
    </row>
    <row r="58" spans="1:14" ht="38.25" x14ac:dyDescent="0.25">
      <c r="A58" s="144"/>
      <c r="B58" s="147"/>
      <c r="C58" s="106" t="s">
        <v>103</v>
      </c>
      <c r="D58" s="134" t="s">
        <v>133</v>
      </c>
      <c r="E58" s="65"/>
      <c r="F58" s="149">
        <v>24</v>
      </c>
      <c r="G58" s="143">
        <v>24</v>
      </c>
      <c r="H58" s="152">
        <f>G58-F58</f>
        <v>0</v>
      </c>
      <c r="I58" s="155">
        <f>G58/F58*100</f>
        <v>100</v>
      </c>
      <c r="J58" s="31" t="s">
        <v>136</v>
      </c>
      <c r="K58" s="34">
        <v>100</v>
      </c>
      <c r="L58" s="34">
        <v>100</v>
      </c>
      <c r="M58" s="34">
        <f t="shared" si="0"/>
        <v>0</v>
      </c>
      <c r="N58" s="35">
        <f t="shared" si="1"/>
        <v>100</v>
      </c>
    </row>
    <row r="59" spans="1:14" ht="38.25" x14ac:dyDescent="0.25">
      <c r="A59" s="144"/>
      <c r="B59" s="147"/>
      <c r="C59" s="106"/>
      <c r="D59" s="135"/>
      <c r="E59" s="66"/>
      <c r="F59" s="150"/>
      <c r="G59" s="144"/>
      <c r="H59" s="153"/>
      <c r="I59" s="156"/>
      <c r="J59" s="31" t="s">
        <v>104</v>
      </c>
      <c r="K59" s="32">
        <v>100</v>
      </c>
      <c r="L59" s="32">
        <v>100</v>
      </c>
      <c r="M59" s="32">
        <f t="shared" si="0"/>
        <v>0</v>
      </c>
      <c r="N59" s="33">
        <f t="shared" si="1"/>
        <v>100</v>
      </c>
    </row>
    <row r="60" spans="1:14" ht="38.25" x14ac:dyDescent="0.25">
      <c r="A60" s="145"/>
      <c r="B60" s="148"/>
      <c r="C60" s="106"/>
      <c r="D60" s="136"/>
      <c r="E60" s="67"/>
      <c r="F60" s="151"/>
      <c r="G60" s="145"/>
      <c r="H60" s="154"/>
      <c r="I60" s="157"/>
      <c r="J60" s="31" t="s">
        <v>135</v>
      </c>
      <c r="K60" s="34">
        <v>92</v>
      </c>
      <c r="L60" s="34">
        <v>92</v>
      </c>
      <c r="M60" s="34">
        <f t="shared" si="0"/>
        <v>0</v>
      </c>
      <c r="N60" s="35">
        <f t="shared" si="1"/>
        <v>100</v>
      </c>
    </row>
    <row r="61" spans="1:14" ht="38.25" x14ac:dyDescent="0.25">
      <c r="A61" s="143" t="s">
        <v>117</v>
      </c>
      <c r="B61" s="146" t="s">
        <v>116</v>
      </c>
      <c r="C61" s="134" t="s">
        <v>101</v>
      </c>
      <c r="D61" s="134" t="s">
        <v>133</v>
      </c>
      <c r="E61" s="65"/>
      <c r="F61" s="149">
        <v>126</v>
      </c>
      <c r="G61" s="143">
        <v>127</v>
      </c>
      <c r="H61" s="152">
        <f>G61-F61</f>
        <v>1</v>
      </c>
      <c r="I61" s="155">
        <f>G61/F61*100</f>
        <v>100.79365079365078</v>
      </c>
      <c r="J61" s="31" t="s">
        <v>134</v>
      </c>
      <c r="K61" s="34">
        <v>100</v>
      </c>
      <c r="L61" s="34">
        <v>96</v>
      </c>
      <c r="M61" s="34">
        <f t="shared" si="0"/>
        <v>-4</v>
      </c>
      <c r="N61" s="35">
        <f t="shared" si="1"/>
        <v>96</v>
      </c>
    </row>
    <row r="62" spans="1:14" ht="38.25" x14ac:dyDescent="0.25">
      <c r="A62" s="144"/>
      <c r="B62" s="147"/>
      <c r="C62" s="135"/>
      <c r="D62" s="135"/>
      <c r="E62" s="66"/>
      <c r="F62" s="150"/>
      <c r="G62" s="144"/>
      <c r="H62" s="153"/>
      <c r="I62" s="156"/>
      <c r="J62" s="31" t="s">
        <v>102</v>
      </c>
      <c r="K62" s="34">
        <v>100</v>
      </c>
      <c r="L62" s="34">
        <v>100</v>
      </c>
      <c r="M62" s="34">
        <f t="shared" si="0"/>
        <v>0</v>
      </c>
      <c r="N62" s="35">
        <f t="shared" si="1"/>
        <v>100</v>
      </c>
    </row>
    <row r="63" spans="1:14" ht="38.25" x14ac:dyDescent="0.25">
      <c r="A63" s="144"/>
      <c r="B63" s="147"/>
      <c r="C63" s="136"/>
      <c r="D63" s="136"/>
      <c r="E63" s="67"/>
      <c r="F63" s="151"/>
      <c r="G63" s="145"/>
      <c r="H63" s="154"/>
      <c r="I63" s="157"/>
      <c r="J63" s="31" t="s">
        <v>135</v>
      </c>
      <c r="K63" s="34">
        <v>85</v>
      </c>
      <c r="L63" s="34">
        <v>85</v>
      </c>
      <c r="M63" s="34">
        <f t="shared" si="0"/>
        <v>0</v>
      </c>
      <c r="N63" s="35">
        <f t="shared" si="1"/>
        <v>100</v>
      </c>
    </row>
    <row r="64" spans="1:14" ht="38.25" x14ac:dyDescent="0.25">
      <c r="A64" s="144"/>
      <c r="B64" s="147"/>
      <c r="C64" s="134" t="s">
        <v>103</v>
      </c>
      <c r="D64" s="134" t="s">
        <v>133</v>
      </c>
      <c r="E64" s="65"/>
      <c r="F64" s="149">
        <v>127</v>
      </c>
      <c r="G64" s="143">
        <v>126</v>
      </c>
      <c r="H64" s="152">
        <f>G64-F64</f>
        <v>-1</v>
      </c>
      <c r="I64" s="155">
        <f>G64/F64*100</f>
        <v>99.212598425196859</v>
      </c>
      <c r="J64" s="31" t="s">
        <v>144</v>
      </c>
      <c r="K64" s="34">
        <v>100</v>
      </c>
      <c r="L64" s="34">
        <v>99</v>
      </c>
      <c r="M64" s="34">
        <f t="shared" si="0"/>
        <v>-1</v>
      </c>
      <c r="N64" s="35">
        <f t="shared" si="1"/>
        <v>99</v>
      </c>
    </row>
    <row r="65" spans="1:14" ht="38.25" x14ac:dyDescent="0.25">
      <c r="A65" s="144"/>
      <c r="B65" s="147"/>
      <c r="C65" s="135"/>
      <c r="D65" s="135"/>
      <c r="E65" s="66"/>
      <c r="F65" s="150"/>
      <c r="G65" s="144"/>
      <c r="H65" s="153"/>
      <c r="I65" s="156"/>
      <c r="J65" s="31" t="s">
        <v>104</v>
      </c>
      <c r="K65" s="34">
        <v>100</v>
      </c>
      <c r="L65" s="34">
        <v>100</v>
      </c>
      <c r="M65" s="34">
        <f t="shared" si="0"/>
        <v>0</v>
      </c>
      <c r="N65" s="35">
        <f t="shared" si="1"/>
        <v>100</v>
      </c>
    </row>
    <row r="66" spans="1:14" ht="38.25" x14ac:dyDescent="0.25">
      <c r="A66" s="144"/>
      <c r="B66" s="147"/>
      <c r="C66" s="136"/>
      <c r="D66" s="136"/>
      <c r="E66" s="67"/>
      <c r="F66" s="151"/>
      <c r="G66" s="145"/>
      <c r="H66" s="154"/>
      <c r="I66" s="157"/>
      <c r="J66" s="31" t="s">
        <v>135</v>
      </c>
      <c r="K66" s="32">
        <v>85</v>
      </c>
      <c r="L66" s="32">
        <v>85</v>
      </c>
      <c r="M66" s="32">
        <f t="shared" si="0"/>
        <v>0</v>
      </c>
      <c r="N66" s="33">
        <f t="shared" si="1"/>
        <v>100</v>
      </c>
    </row>
    <row r="67" spans="1:14" ht="38.25" x14ac:dyDescent="0.25">
      <c r="A67" s="144"/>
      <c r="B67" s="147"/>
      <c r="C67" s="134" t="s">
        <v>109</v>
      </c>
      <c r="D67" s="134" t="s">
        <v>133</v>
      </c>
      <c r="E67" s="65"/>
      <c r="F67" s="149">
        <v>6</v>
      </c>
      <c r="G67" s="143">
        <v>6</v>
      </c>
      <c r="H67" s="152">
        <f>G67-F67</f>
        <v>0</v>
      </c>
      <c r="I67" s="155">
        <f>G67/F67*100</f>
        <v>100</v>
      </c>
      <c r="J67" s="31" t="s">
        <v>137</v>
      </c>
      <c r="K67" s="34">
        <v>100</v>
      </c>
      <c r="L67" s="34">
        <v>100</v>
      </c>
      <c r="M67" s="34">
        <f t="shared" si="0"/>
        <v>0</v>
      </c>
      <c r="N67" s="35">
        <f t="shared" si="1"/>
        <v>100</v>
      </c>
    </row>
    <row r="68" spans="1:14" ht="38.25" x14ac:dyDescent="0.25">
      <c r="A68" s="144"/>
      <c r="B68" s="147"/>
      <c r="C68" s="135"/>
      <c r="D68" s="135"/>
      <c r="E68" s="66"/>
      <c r="F68" s="150"/>
      <c r="G68" s="144"/>
      <c r="H68" s="153"/>
      <c r="I68" s="156"/>
      <c r="J68" s="31" t="s">
        <v>107</v>
      </c>
      <c r="K68" s="34">
        <v>100</v>
      </c>
      <c r="L68" s="34">
        <v>100</v>
      </c>
      <c r="M68" s="34">
        <f t="shared" si="0"/>
        <v>0</v>
      </c>
      <c r="N68" s="35">
        <f t="shared" si="1"/>
        <v>100</v>
      </c>
    </row>
    <row r="69" spans="1:14" ht="38.25" x14ac:dyDescent="0.25">
      <c r="A69" s="145"/>
      <c r="B69" s="148"/>
      <c r="C69" s="136"/>
      <c r="D69" s="136"/>
      <c r="E69" s="67"/>
      <c r="F69" s="151"/>
      <c r="G69" s="145"/>
      <c r="H69" s="154"/>
      <c r="I69" s="157"/>
      <c r="J69" s="31" t="s">
        <v>135</v>
      </c>
      <c r="K69" s="34">
        <v>84</v>
      </c>
      <c r="L69" s="34">
        <v>84</v>
      </c>
      <c r="M69" s="34">
        <f t="shared" si="0"/>
        <v>0</v>
      </c>
      <c r="N69" s="35">
        <f t="shared" si="1"/>
        <v>100</v>
      </c>
    </row>
    <row r="70" spans="1:14" ht="38.25" x14ac:dyDescent="0.25">
      <c r="A70" s="143" t="s">
        <v>119</v>
      </c>
      <c r="B70" s="146" t="s">
        <v>118</v>
      </c>
      <c r="C70" s="134" t="s">
        <v>101</v>
      </c>
      <c r="D70" s="134" t="s">
        <v>133</v>
      </c>
      <c r="E70" s="65"/>
      <c r="F70" s="149">
        <v>90</v>
      </c>
      <c r="G70" s="143">
        <v>89</v>
      </c>
      <c r="H70" s="152">
        <f>G70-F70</f>
        <v>-1</v>
      </c>
      <c r="I70" s="155">
        <f>G70/F70*100</f>
        <v>98.888888888888886</v>
      </c>
      <c r="J70" s="31" t="s">
        <v>143</v>
      </c>
      <c r="K70" s="34">
        <v>100</v>
      </c>
      <c r="L70" s="34">
        <v>96</v>
      </c>
      <c r="M70" s="34">
        <f t="shared" si="0"/>
        <v>-4</v>
      </c>
      <c r="N70" s="35">
        <f t="shared" si="1"/>
        <v>96</v>
      </c>
    </row>
    <row r="71" spans="1:14" ht="38.25" x14ac:dyDescent="0.25">
      <c r="A71" s="144"/>
      <c r="B71" s="147"/>
      <c r="C71" s="135"/>
      <c r="D71" s="135"/>
      <c r="E71" s="66"/>
      <c r="F71" s="150"/>
      <c r="G71" s="144"/>
      <c r="H71" s="153"/>
      <c r="I71" s="156"/>
      <c r="J71" s="31" t="s">
        <v>102</v>
      </c>
      <c r="K71" s="34">
        <v>100</v>
      </c>
      <c r="L71" s="34">
        <v>100</v>
      </c>
      <c r="M71" s="34">
        <f t="shared" si="0"/>
        <v>0</v>
      </c>
      <c r="N71" s="35">
        <f t="shared" si="1"/>
        <v>100</v>
      </c>
    </row>
    <row r="72" spans="1:14" ht="38.25" x14ac:dyDescent="0.25">
      <c r="A72" s="144"/>
      <c r="B72" s="147"/>
      <c r="C72" s="136"/>
      <c r="D72" s="136"/>
      <c r="E72" s="67"/>
      <c r="F72" s="151"/>
      <c r="G72" s="145"/>
      <c r="H72" s="154"/>
      <c r="I72" s="157"/>
      <c r="J72" s="31" t="s">
        <v>135</v>
      </c>
      <c r="K72" s="34">
        <v>83</v>
      </c>
      <c r="L72" s="34">
        <v>83</v>
      </c>
      <c r="M72" s="34">
        <f t="shared" ref="M72:M127" si="2">L72-K72</f>
        <v>0</v>
      </c>
      <c r="N72" s="35">
        <f t="shared" ref="N72:N126" si="3">L72/K72*100</f>
        <v>100</v>
      </c>
    </row>
    <row r="73" spans="1:14" ht="38.25" x14ac:dyDescent="0.25">
      <c r="A73" s="144"/>
      <c r="B73" s="147"/>
      <c r="C73" s="134" t="s">
        <v>103</v>
      </c>
      <c r="D73" s="134" t="s">
        <v>133</v>
      </c>
      <c r="E73" s="65"/>
      <c r="F73" s="149">
        <v>114</v>
      </c>
      <c r="G73" s="143">
        <v>119</v>
      </c>
      <c r="H73" s="152">
        <f>G73-F73</f>
        <v>5</v>
      </c>
      <c r="I73" s="155">
        <f>G73/F73*100</f>
        <v>104.3859649122807</v>
      </c>
      <c r="J73" s="31" t="s">
        <v>136</v>
      </c>
      <c r="K73" s="32">
        <v>100</v>
      </c>
      <c r="L73" s="32">
        <v>97</v>
      </c>
      <c r="M73" s="32">
        <f t="shared" si="2"/>
        <v>-3</v>
      </c>
      <c r="N73" s="33">
        <f t="shared" si="3"/>
        <v>97</v>
      </c>
    </row>
    <row r="74" spans="1:14" ht="38.25" x14ac:dyDescent="0.25">
      <c r="A74" s="144"/>
      <c r="B74" s="147"/>
      <c r="C74" s="135"/>
      <c r="D74" s="135"/>
      <c r="E74" s="66"/>
      <c r="F74" s="150"/>
      <c r="G74" s="144"/>
      <c r="H74" s="153"/>
      <c r="I74" s="156"/>
      <c r="J74" s="31" t="s">
        <v>104</v>
      </c>
      <c r="K74" s="34">
        <v>100</v>
      </c>
      <c r="L74" s="34">
        <v>100</v>
      </c>
      <c r="M74" s="34">
        <f t="shared" si="2"/>
        <v>0</v>
      </c>
      <c r="N74" s="35">
        <f t="shared" si="3"/>
        <v>100</v>
      </c>
    </row>
    <row r="75" spans="1:14" ht="38.25" x14ac:dyDescent="0.25">
      <c r="A75" s="144"/>
      <c r="B75" s="147"/>
      <c r="C75" s="136"/>
      <c r="D75" s="136"/>
      <c r="E75" s="67"/>
      <c r="F75" s="151"/>
      <c r="G75" s="145"/>
      <c r="H75" s="154"/>
      <c r="I75" s="157"/>
      <c r="J75" s="31" t="s">
        <v>135</v>
      </c>
      <c r="K75" s="34">
        <v>83</v>
      </c>
      <c r="L75" s="34">
        <v>83</v>
      </c>
      <c r="M75" s="34">
        <f t="shared" si="2"/>
        <v>0</v>
      </c>
      <c r="N75" s="35">
        <f t="shared" si="3"/>
        <v>100</v>
      </c>
    </row>
    <row r="76" spans="1:14" ht="38.25" x14ac:dyDescent="0.25">
      <c r="A76" s="144"/>
      <c r="B76" s="147"/>
      <c r="C76" s="134" t="s">
        <v>109</v>
      </c>
      <c r="D76" s="134" t="s">
        <v>133</v>
      </c>
      <c r="E76" s="65"/>
      <c r="F76" s="149">
        <v>15</v>
      </c>
      <c r="G76" s="143">
        <v>15</v>
      </c>
      <c r="H76" s="152">
        <f>G76-F76</f>
        <v>0</v>
      </c>
      <c r="I76" s="155">
        <f>G76/F76*100</f>
        <v>100</v>
      </c>
      <c r="J76" s="31" t="s">
        <v>137</v>
      </c>
      <c r="K76" s="34">
        <v>100</v>
      </c>
      <c r="L76" s="34">
        <v>96.5</v>
      </c>
      <c r="M76" s="34">
        <f t="shared" si="2"/>
        <v>-3.5</v>
      </c>
      <c r="N76" s="35">
        <f t="shared" si="3"/>
        <v>96.5</v>
      </c>
    </row>
    <row r="77" spans="1:14" ht="38.25" x14ac:dyDescent="0.25">
      <c r="A77" s="144"/>
      <c r="B77" s="147"/>
      <c r="C77" s="135"/>
      <c r="D77" s="135"/>
      <c r="E77" s="66"/>
      <c r="F77" s="150"/>
      <c r="G77" s="144"/>
      <c r="H77" s="153"/>
      <c r="I77" s="156"/>
      <c r="J77" s="31" t="s">
        <v>107</v>
      </c>
      <c r="K77" s="34">
        <v>100</v>
      </c>
      <c r="L77" s="34">
        <v>100</v>
      </c>
      <c r="M77" s="34">
        <f t="shared" si="2"/>
        <v>0</v>
      </c>
      <c r="N77" s="35">
        <f t="shared" si="3"/>
        <v>100</v>
      </c>
    </row>
    <row r="78" spans="1:14" ht="38.25" x14ac:dyDescent="0.25">
      <c r="A78" s="145"/>
      <c r="B78" s="148"/>
      <c r="C78" s="136"/>
      <c r="D78" s="136"/>
      <c r="E78" s="67"/>
      <c r="F78" s="151"/>
      <c r="G78" s="145"/>
      <c r="H78" s="154"/>
      <c r="I78" s="157"/>
      <c r="J78" s="31" t="s">
        <v>135</v>
      </c>
      <c r="K78" s="34">
        <v>83</v>
      </c>
      <c r="L78" s="34">
        <v>84</v>
      </c>
      <c r="M78" s="34">
        <f t="shared" si="2"/>
        <v>1</v>
      </c>
      <c r="N78" s="35">
        <f t="shared" si="3"/>
        <v>101.20481927710843</v>
      </c>
    </row>
    <row r="79" spans="1:14" ht="38.25" x14ac:dyDescent="0.25">
      <c r="A79" s="143" t="s">
        <v>121</v>
      </c>
      <c r="B79" s="146" t="s">
        <v>120</v>
      </c>
      <c r="C79" s="106" t="s">
        <v>101</v>
      </c>
      <c r="D79" s="134" t="s">
        <v>133</v>
      </c>
      <c r="E79" s="65"/>
      <c r="F79" s="149">
        <v>54</v>
      </c>
      <c r="G79" s="143">
        <v>57</v>
      </c>
      <c r="H79" s="152">
        <f>G79-F79</f>
        <v>3</v>
      </c>
      <c r="I79" s="155">
        <f>G79/F79*100</f>
        <v>105.55555555555556</v>
      </c>
      <c r="J79" s="31" t="s">
        <v>134</v>
      </c>
      <c r="K79" s="34">
        <v>100</v>
      </c>
      <c r="L79" s="34">
        <v>96</v>
      </c>
      <c r="M79" s="34">
        <f t="shared" si="2"/>
        <v>-4</v>
      </c>
      <c r="N79" s="35">
        <f t="shared" si="3"/>
        <v>96</v>
      </c>
    </row>
    <row r="80" spans="1:14" ht="38.25" x14ac:dyDescent="0.25">
      <c r="A80" s="144"/>
      <c r="B80" s="147"/>
      <c r="C80" s="106"/>
      <c r="D80" s="135"/>
      <c r="E80" s="66"/>
      <c r="F80" s="150"/>
      <c r="G80" s="144"/>
      <c r="H80" s="153"/>
      <c r="I80" s="156"/>
      <c r="J80" s="31" t="s">
        <v>102</v>
      </c>
      <c r="K80" s="32">
        <v>100</v>
      </c>
      <c r="L80" s="32">
        <v>100</v>
      </c>
      <c r="M80" s="32">
        <f t="shared" si="2"/>
        <v>0</v>
      </c>
      <c r="N80" s="33">
        <f t="shared" si="3"/>
        <v>100</v>
      </c>
    </row>
    <row r="81" spans="1:14" ht="38.25" x14ac:dyDescent="0.25">
      <c r="A81" s="144"/>
      <c r="B81" s="147"/>
      <c r="C81" s="106"/>
      <c r="D81" s="136"/>
      <c r="E81" s="67"/>
      <c r="F81" s="151"/>
      <c r="G81" s="145"/>
      <c r="H81" s="154"/>
      <c r="I81" s="157"/>
      <c r="J81" s="31" t="s">
        <v>135</v>
      </c>
      <c r="K81" s="34">
        <v>91</v>
      </c>
      <c r="L81" s="34">
        <v>91</v>
      </c>
      <c r="M81" s="34">
        <f t="shared" si="2"/>
        <v>0</v>
      </c>
      <c r="N81" s="35">
        <f t="shared" si="3"/>
        <v>100</v>
      </c>
    </row>
    <row r="82" spans="1:14" ht="38.25" x14ac:dyDescent="0.25">
      <c r="A82" s="144"/>
      <c r="B82" s="147"/>
      <c r="C82" s="106" t="s">
        <v>103</v>
      </c>
      <c r="D82" s="134" t="s">
        <v>133</v>
      </c>
      <c r="E82" s="65"/>
      <c r="F82" s="149">
        <v>57</v>
      </c>
      <c r="G82" s="143">
        <v>57</v>
      </c>
      <c r="H82" s="152">
        <f>G82-F82</f>
        <v>0</v>
      </c>
      <c r="I82" s="155">
        <f>G82/F82*100</f>
        <v>100</v>
      </c>
      <c r="J82" s="31" t="s">
        <v>144</v>
      </c>
      <c r="K82" s="34">
        <v>100</v>
      </c>
      <c r="L82" s="34">
        <v>98</v>
      </c>
      <c r="M82" s="34">
        <f t="shared" si="2"/>
        <v>-2</v>
      </c>
      <c r="N82" s="35">
        <f t="shared" si="3"/>
        <v>98</v>
      </c>
    </row>
    <row r="83" spans="1:14" ht="38.25" x14ac:dyDescent="0.25">
      <c r="A83" s="144"/>
      <c r="B83" s="147"/>
      <c r="C83" s="106"/>
      <c r="D83" s="135"/>
      <c r="E83" s="66"/>
      <c r="F83" s="150"/>
      <c r="G83" s="144"/>
      <c r="H83" s="153"/>
      <c r="I83" s="156"/>
      <c r="J83" s="31" t="s">
        <v>104</v>
      </c>
      <c r="K83" s="34">
        <v>100</v>
      </c>
      <c r="L83" s="34">
        <v>100</v>
      </c>
      <c r="M83" s="34">
        <f t="shared" si="2"/>
        <v>0</v>
      </c>
      <c r="N83" s="35">
        <f t="shared" si="3"/>
        <v>100</v>
      </c>
    </row>
    <row r="84" spans="1:14" ht="38.25" x14ac:dyDescent="0.25">
      <c r="A84" s="144"/>
      <c r="B84" s="147"/>
      <c r="C84" s="106"/>
      <c r="D84" s="136"/>
      <c r="E84" s="67"/>
      <c r="F84" s="151"/>
      <c r="G84" s="145"/>
      <c r="H84" s="154"/>
      <c r="I84" s="157"/>
      <c r="J84" s="31" t="s">
        <v>135</v>
      </c>
      <c r="K84" s="34">
        <v>91</v>
      </c>
      <c r="L84" s="34">
        <v>91</v>
      </c>
      <c r="M84" s="34">
        <f t="shared" si="2"/>
        <v>0</v>
      </c>
      <c r="N84" s="35">
        <f t="shared" si="3"/>
        <v>100</v>
      </c>
    </row>
    <row r="85" spans="1:14" ht="38.25" x14ac:dyDescent="0.25">
      <c r="A85" s="144"/>
      <c r="B85" s="147"/>
      <c r="C85" s="106" t="s">
        <v>109</v>
      </c>
      <c r="D85" s="134" t="s">
        <v>133</v>
      </c>
      <c r="E85" s="65"/>
      <c r="F85" s="149">
        <v>3</v>
      </c>
      <c r="G85" s="143">
        <v>3</v>
      </c>
      <c r="H85" s="152">
        <f>G85-F85</f>
        <v>0</v>
      </c>
      <c r="I85" s="155">
        <f>G85/F85*100</f>
        <v>100</v>
      </c>
      <c r="J85" s="31" t="s">
        <v>139</v>
      </c>
      <c r="K85" s="34">
        <v>100</v>
      </c>
      <c r="L85" s="34">
        <v>100</v>
      </c>
      <c r="M85" s="34">
        <f t="shared" si="2"/>
        <v>0</v>
      </c>
      <c r="N85" s="35">
        <f t="shared" si="3"/>
        <v>100</v>
      </c>
    </row>
    <row r="86" spans="1:14" ht="38.25" x14ac:dyDescent="0.25">
      <c r="A86" s="144"/>
      <c r="B86" s="147"/>
      <c r="C86" s="106"/>
      <c r="D86" s="135"/>
      <c r="E86" s="66"/>
      <c r="F86" s="150"/>
      <c r="G86" s="144"/>
      <c r="H86" s="153"/>
      <c r="I86" s="156"/>
      <c r="J86" s="31" t="s">
        <v>107</v>
      </c>
      <c r="K86" s="34">
        <v>100</v>
      </c>
      <c r="L86" s="34">
        <v>100</v>
      </c>
      <c r="M86" s="34">
        <f t="shared" si="2"/>
        <v>0</v>
      </c>
      <c r="N86" s="35">
        <f t="shared" si="3"/>
        <v>100</v>
      </c>
    </row>
    <row r="87" spans="1:14" ht="38.25" x14ac:dyDescent="0.25">
      <c r="A87" s="145"/>
      <c r="B87" s="148"/>
      <c r="C87" s="106"/>
      <c r="D87" s="136"/>
      <c r="E87" s="67"/>
      <c r="F87" s="151"/>
      <c r="G87" s="145"/>
      <c r="H87" s="154"/>
      <c r="I87" s="157"/>
      <c r="J87" s="31" t="s">
        <v>135</v>
      </c>
      <c r="K87" s="34">
        <v>91</v>
      </c>
      <c r="L87" s="34">
        <v>91</v>
      </c>
      <c r="M87" s="34">
        <f t="shared" si="2"/>
        <v>0</v>
      </c>
      <c r="N87" s="35">
        <f t="shared" si="3"/>
        <v>100</v>
      </c>
    </row>
    <row r="88" spans="1:14" ht="38.25" x14ac:dyDescent="0.25">
      <c r="A88" s="143" t="s">
        <v>123</v>
      </c>
      <c r="B88" s="146" t="s">
        <v>122</v>
      </c>
      <c r="C88" s="106" t="s">
        <v>101</v>
      </c>
      <c r="D88" s="134" t="s">
        <v>133</v>
      </c>
      <c r="E88" s="65"/>
      <c r="F88" s="149">
        <v>77</v>
      </c>
      <c r="G88" s="143">
        <v>80</v>
      </c>
      <c r="H88" s="152">
        <f>G88-F88</f>
        <v>3</v>
      </c>
      <c r="I88" s="155">
        <f>G88/F88*100</f>
        <v>103.89610389610388</v>
      </c>
      <c r="J88" s="31" t="s">
        <v>134</v>
      </c>
      <c r="K88" s="32">
        <v>100</v>
      </c>
      <c r="L88" s="32">
        <v>100</v>
      </c>
      <c r="M88" s="32">
        <f t="shared" si="2"/>
        <v>0</v>
      </c>
      <c r="N88" s="33">
        <f t="shared" si="3"/>
        <v>100</v>
      </c>
    </row>
    <row r="89" spans="1:14" ht="38.25" x14ac:dyDescent="0.25">
      <c r="A89" s="144"/>
      <c r="B89" s="147"/>
      <c r="C89" s="106"/>
      <c r="D89" s="135"/>
      <c r="E89" s="66"/>
      <c r="F89" s="150"/>
      <c r="G89" s="144"/>
      <c r="H89" s="153"/>
      <c r="I89" s="156"/>
      <c r="J89" s="31" t="s">
        <v>102</v>
      </c>
      <c r="K89" s="34">
        <v>100</v>
      </c>
      <c r="L89" s="34">
        <v>100</v>
      </c>
      <c r="M89" s="34">
        <f t="shared" si="2"/>
        <v>0</v>
      </c>
      <c r="N89" s="35">
        <f t="shared" si="3"/>
        <v>100</v>
      </c>
    </row>
    <row r="90" spans="1:14" ht="38.25" x14ac:dyDescent="0.25">
      <c r="A90" s="144"/>
      <c r="B90" s="147"/>
      <c r="C90" s="106"/>
      <c r="D90" s="136"/>
      <c r="E90" s="67"/>
      <c r="F90" s="151"/>
      <c r="G90" s="145"/>
      <c r="H90" s="154"/>
      <c r="I90" s="157"/>
      <c r="J90" s="31" t="s">
        <v>135</v>
      </c>
      <c r="K90" s="34">
        <v>95</v>
      </c>
      <c r="L90" s="34">
        <v>95.1</v>
      </c>
      <c r="M90" s="34">
        <f t="shared" si="2"/>
        <v>9.9999999999994316E-2</v>
      </c>
      <c r="N90" s="35">
        <f t="shared" si="3"/>
        <v>100.10526315789474</v>
      </c>
    </row>
    <row r="91" spans="1:14" ht="38.25" x14ac:dyDescent="0.25">
      <c r="A91" s="144"/>
      <c r="B91" s="147"/>
      <c r="C91" s="106" t="s">
        <v>103</v>
      </c>
      <c r="D91" s="134" t="s">
        <v>133</v>
      </c>
      <c r="E91" s="65"/>
      <c r="F91" s="149">
        <v>83</v>
      </c>
      <c r="G91" s="143">
        <v>84</v>
      </c>
      <c r="H91" s="152">
        <f>G91-F91</f>
        <v>1</v>
      </c>
      <c r="I91" s="155">
        <f>G91/F91*100</f>
        <v>101.20481927710843</v>
      </c>
      <c r="J91" s="31" t="s">
        <v>136</v>
      </c>
      <c r="K91" s="34">
        <v>100</v>
      </c>
      <c r="L91" s="34">
        <v>100</v>
      </c>
      <c r="M91" s="34">
        <f t="shared" si="2"/>
        <v>0</v>
      </c>
      <c r="N91" s="35">
        <f t="shared" si="3"/>
        <v>100</v>
      </c>
    </row>
    <row r="92" spans="1:14" ht="38.25" x14ac:dyDescent="0.25">
      <c r="A92" s="144"/>
      <c r="B92" s="147"/>
      <c r="C92" s="106"/>
      <c r="D92" s="135"/>
      <c r="E92" s="66"/>
      <c r="F92" s="150"/>
      <c r="G92" s="144"/>
      <c r="H92" s="153"/>
      <c r="I92" s="156"/>
      <c r="J92" s="31" t="s">
        <v>104</v>
      </c>
      <c r="K92" s="34">
        <v>100</v>
      </c>
      <c r="L92" s="34">
        <v>100</v>
      </c>
      <c r="M92" s="34">
        <f t="shared" si="2"/>
        <v>0</v>
      </c>
      <c r="N92" s="35">
        <f t="shared" si="3"/>
        <v>100</v>
      </c>
    </row>
    <row r="93" spans="1:14" ht="38.25" x14ac:dyDescent="0.25">
      <c r="A93" s="144"/>
      <c r="B93" s="147"/>
      <c r="C93" s="106"/>
      <c r="D93" s="136"/>
      <c r="E93" s="67"/>
      <c r="F93" s="151"/>
      <c r="G93" s="145"/>
      <c r="H93" s="154"/>
      <c r="I93" s="157"/>
      <c r="J93" s="31" t="s">
        <v>135</v>
      </c>
      <c r="K93" s="34">
        <v>95</v>
      </c>
      <c r="L93" s="34">
        <v>95.1</v>
      </c>
      <c r="M93" s="34">
        <f t="shared" si="2"/>
        <v>9.9999999999994316E-2</v>
      </c>
      <c r="N93" s="35">
        <f t="shared" si="3"/>
        <v>100.10526315789474</v>
      </c>
    </row>
    <row r="94" spans="1:14" ht="38.25" x14ac:dyDescent="0.25">
      <c r="A94" s="144"/>
      <c r="B94" s="147"/>
      <c r="C94" s="106" t="s">
        <v>109</v>
      </c>
      <c r="D94" s="134" t="s">
        <v>133</v>
      </c>
      <c r="E94" s="65"/>
      <c r="F94" s="149">
        <v>12</v>
      </c>
      <c r="G94" s="143">
        <v>13</v>
      </c>
      <c r="H94" s="152">
        <f>G94-F94</f>
        <v>1</v>
      </c>
      <c r="I94" s="155">
        <f>G94/F94*100</f>
        <v>108.33333333333333</v>
      </c>
      <c r="J94" s="31" t="s">
        <v>137</v>
      </c>
      <c r="K94" s="34">
        <v>100</v>
      </c>
      <c r="L94" s="34">
        <v>100</v>
      </c>
      <c r="M94" s="34">
        <f t="shared" si="2"/>
        <v>0</v>
      </c>
      <c r="N94" s="35">
        <f t="shared" si="3"/>
        <v>100</v>
      </c>
    </row>
    <row r="95" spans="1:14" ht="38.25" x14ac:dyDescent="0.25">
      <c r="A95" s="144"/>
      <c r="B95" s="147"/>
      <c r="C95" s="106"/>
      <c r="D95" s="135"/>
      <c r="E95" s="66"/>
      <c r="F95" s="150"/>
      <c r="G95" s="144"/>
      <c r="H95" s="153"/>
      <c r="I95" s="156"/>
      <c r="J95" s="31" t="s">
        <v>107</v>
      </c>
      <c r="K95" s="32">
        <v>100</v>
      </c>
      <c r="L95" s="32">
        <v>100</v>
      </c>
      <c r="M95" s="32">
        <f t="shared" si="2"/>
        <v>0</v>
      </c>
      <c r="N95" s="33">
        <f t="shared" si="3"/>
        <v>100</v>
      </c>
    </row>
    <row r="96" spans="1:14" ht="38.25" x14ac:dyDescent="0.25">
      <c r="A96" s="145"/>
      <c r="B96" s="148"/>
      <c r="C96" s="106"/>
      <c r="D96" s="136"/>
      <c r="E96" s="67"/>
      <c r="F96" s="151"/>
      <c r="G96" s="145"/>
      <c r="H96" s="154"/>
      <c r="I96" s="157"/>
      <c r="J96" s="31" t="s">
        <v>135</v>
      </c>
      <c r="K96" s="34">
        <v>95</v>
      </c>
      <c r="L96" s="34">
        <v>95.1</v>
      </c>
      <c r="M96" s="34">
        <f t="shared" si="2"/>
        <v>9.9999999999994316E-2</v>
      </c>
      <c r="N96" s="35">
        <f t="shared" si="3"/>
        <v>100.10526315789474</v>
      </c>
    </row>
    <row r="97" spans="1:14" ht="38.25" x14ac:dyDescent="0.25">
      <c r="A97" s="143" t="s">
        <v>125</v>
      </c>
      <c r="B97" s="146" t="s">
        <v>124</v>
      </c>
      <c r="C97" s="106" t="s">
        <v>101</v>
      </c>
      <c r="D97" s="134" t="s">
        <v>133</v>
      </c>
      <c r="E97" s="65"/>
      <c r="F97" s="149">
        <v>125</v>
      </c>
      <c r="G97" s="143">
        <v>129</v>
      </c>
      <c r="H97" s="152">
        <f>G97-F97</f>
        <v>4</v>
      </c>
      <c r="I97" s="155">
        <f>G97/F97*100</f>
        <v>103.2</v>
      </c>
      <c r="J97" s="31" t="s">
        <v>134</v>
      </c>
      <c r="K97" s="34">
        <v>100</v>
      </c>
      <c r="L97" s="34">
        <v>99.5</v>
      </c>
      <c r="M97" s="34">
        <f t="shared" si="2"/>
        <v>-0.5</v>
      </c>
      <c r="N97" s="35">
        <f t="shared" si="3"/>
        <v>99.5</v>
      </c>
    </row>
    <row r="98" spans="1:14" ht="38.25" x14ac:dyDescent="0.25">
      <c r="A98" s="144"/>
      <c r="B98" s="147"/>
      <c r="C98" s="106"/>
      <c r="D98" s="135"/>
      <c r="E98" s="66"/>
      <c r="F98" s="150"/>
      <c r="G98" s="144"/>
      <c r="H98" s="153"/>
      <c r="I98" s="156"/>
      <c r="J98" s="31" t="s">
        <v>102</v>
      </c>
      <c r="K98" s="34">
        <v>100</v>
      </c>
      <c r="L98" s="34">
        <v>100</v>
      </c>
      <c r="M98" s="34">
        <f t="shared" si="2"/>
        <v>0</v>
      </c>
      <c r="N98" s="35">
        <f t="shared" si="3"/>
        <v>100</v>
      </c>
    </row>
    <row r="99" spans="1:14" ht="38.25" x14ac:dyDescent="0.25">
      <c r="A99" s="144"/>
      <c r="B99" s="147"/>
      <c r="C99" s="106"/>
      <c r="D99" s="136"/>
      <c r="E99" s="67"/>
      <c r="F99" s="151"/>
      <c r="G99" s="145"/>
      <c r="H99" s="154"/>
      <c r="I99" s="157"/>
      <c r="J99" s="31" t="s">
        <v>135</v>
      </c>
      <c r="K99" s="34">
        <v>92</v>
      </c>
      <c r="L99" s="34">
        <v>92</v>
      </c>
      <c r="M99" s="34">
        <f t="shared" si="2"/>
        <v>0</v>
      </c>
      <c r="N99" s="35">
        <f t="shared" si="3"/>
        <v>100</v>
      </c>
    </row>
    <row r="100" spans="1:14" ht="38.25" x14ac:dyDescent="0.25">
      <c r="A100" s="144"/>
      <c r="B100" s="147"/>
      <c r="C100" s="106" t="s">
        <v>103</v>
      </c>
      <c r="D100" s="134" t="s">
        <v>133</v>
      </c>
      <c r="E100" s="65"/>
      <c r="F100" s="149">
        <v>151</v>
      </c>
      <c r="G100" s="143">
        <v>157</v>
      </c>
      <c r="H100" s="152">
        <f>G100-F100</f>
        <v>6</v>
      </c>
      <c r="I100" s="155">
        <f>G100/F100*100</f>
        <v>103.97350993377484</v>
      </c>
      <c r="J100" s="31" t="s">
        <v>144</v>
      </c>
      <c r="K100" s="34">
        <v>100</v>
      </c>
      <c r="L100" s="34">
        <v>96.5</v>
      </c>
      <c r="M100" s="34">
        <f t="shared" si="2"/>
        <v>-3.5</v>
      </c>
      <c r="N100" s="35">
        <f t="shared" si="3"/>
        <v>96.5</v>
      </c>
    </row>
    <row r="101" spans="1:14" ht="38.25" x14ac:dyDescent="0.25">
      <c r="A101" s="144"/>
      <c r="B101" s="147"/>
      <c r="C101" s="106"/>
      <c r="D101" s="135"/>
      <c r="E101" s="66"/>
      <c r="F101" s="150"/>
      <c r="G101" s="144"/>
      <c r="H101" s="153"/>
      <c r="I101" s="156"/>
      <c r="J101" s="31" t="s">
        <v>104</v>
      </c>
      <c r="K101" s="34">
        <v>100</v>
      </c>
      <c r="L101" s="34">
        <v>100</v>
      </c>
      <c r="M101" s="34">
        <f t="shared" si="2"/>
        <v>0</v>
      </c>
      <c r="N101" s="35">
        <f t="shared" si="3"/>
        <v>100</v>
      </c>
    </row>
    <row r="102" spans="1:14" ht="38.25" x14ac:dyDescent="0.25">
      <c r="A102" s="144"/>
      <c r="B102" s="147"/>
      <c r="C102" s="106"/>
      <c r="D102" s="136"/>
      <c r="E102" s="67"/>
      <c r="F102" s="151"/>
      <c r="G102" s="145"/>
      <c r="H102" s="154"/>
      <c r="I102" s="157"/>
      <c r="J102" s="31" t="s">
        <v>135</v>
      </c>
      <c r="K102" s="32">
        <v>92</v>
      </c>
      <c r="L102" s="32">
        <v>92</v>
      </c>
      <c r="M102" s="32">
        <f t="shared" si="2"/>
        <v>0</v>
      </c>
      <c r="N102" s="33">
        <f t="shared" si="3"/>
        <v>100</v>
      </c>
    </row>
    <row r="103" spans="1:14" ht="38.25" x14ac:dyDescent="0.25">
      <c r="A103" s="144"/>
      <c r="B103" s="147"/>
      <c r="C103" s="106" t="s">
        <v>109</v>
      </c>
      <c r="D103" s="134" t="s">
        <v>133</v>
      </c>
      <c r="E103" s="65"/>
      <c r="F103" s="149">
        <v>23</v>
      </c>
      <c r="G103" s="143">
        <v>24</v>
      </c>
      <c r="H103" s="152">
        <f>G103-F103</f>
        <v>1</v>
      </c>
      <c r="I103" s="155">
        <f>G103/F103*100</f>
        <v>104.34782608695652</v>
      </c>
      <c r="J103" s="31" t="s">
        <v>137</v>
      </c>
      <c r="K103" s="34">
        <v>100</v>
      </c>
      <c r="L103" s="34">
        <v>95.6</v>
      </c>
      <c r="M103" s="34">
        <f t="shared" si="2"/>
        <v>-4.4000000000000057</v>
      </c>
      <c r="N103" s="35">
        <f t="shared" si="3"/>
        <v>95.6</v>
      </c>
    </row>
    <row r="104" spans="1:14" ht="38.25" x14ac:dyDescent="0.25">
      <c r="A104" s="144"/>
      <c r="B104" s="147"/>
      <c r="C104" s="106"/>
      <c r="D104" s="135"/>
      <c r="E104" s="66"/>
      <c r="F104" s="150"/>
      <c r="G104" s="144"/>
      <c r="H104" s="153"/>
      <c r="I104" s="156"/>
      <c r="J104" s="31" t="s">
        <v>107</v>
      </c>
      <c r="K104" s="34">
        <v>100</v>
      </c>
      <c r="L104" s="34">
        <v>100</v>
      </c>
      <c r="M104" s="34">
        <f t="shared" si="2"/>
        <v>0</v>
      </c>
      <c r="N104" s="35">
        <f t="shared" si="3"/>
        <v>100</v>
      </c>
    </row>
    <row r="105" spans="1:14" ht="38.25" x14ac:dyDescent="0.25">
      <c r="A105" s="145"/>
      <c r="B105" s="148"/>
      <c r="C105" s="106"/>
      <c r="D105" s="136"/>
      <c r="E105" s="67"/>
      <c r="F105" s="151"/>
      <c r="G105" s="145"/>
      <c r="H105" s="154"/>
      <c r="I105" s="157"/>
      <c r="J105" s="31" t="s">
        <v>135</v>
      </c>
      <c r="K105" s="34">
        <v>92</v>
      </c>
      <c r="L105" s="34">
        <v>92</v>
      </c>
      <c r="M105" s="34">
        <f t="shared" si="2"/>
        <v>0</v>
      </c>
      <c r="N105" s="35">
        <f t="shared" si="3"/>
        <v>100</v>
      </c>
    </row>
    <row r="106" spans="1:14" ht="38.25" x14ac:dyDescent="0.25">
      <c r="A106" s="143" t="s">
        <v>127</v>
      </c>
      <c r="B106" s="146" t="s">
        <v>126</v>
      </c>
      <c r="C106" s="106" t="s">
        <v>101</v>
      </c>
      <c r="D106" s="134" t="s">
        <v>133</v>
      </c>
      <c r="E106" s="65"/>
      <c r="F106" s="149">
        <v>57</v>
      </c>
      <c r="G106" s="143">
        <v>57</v>
      </c>
      <c r="H106" s="152">
        <f>G106-F106</f>
        <v>0</v>
      </c>
      <c r="I106" s="155">
        <f>G106/F106*100</f>
        <v>100</v>
      </c>
      <c r="J106" s="31" t="s">
        <v>134</v>
      </c>
      <c r="K106" s="34">
        <v>100</v>
      </c>
      <c r="L106" s="34">
        <v>100</v>
      </c>
      <c r="M106" s="34">
        <f t="shared" si="2"/>
        <v>0</v>
      </c>
      <c r="N106" s="35">
        <f t="shared" si="3"/>
        <v>100</v>
      </c>
    </row>
    <row r="107" spans="1:14" ht="38.25" x14ac:dyDescent="0.25">
      <c r="A107" s="144"/>
      <c r="B107" s="147"/>
      <c r="C107" s="106"/>
      <c r="D107" s="135"/>
      <c r="E107" s="66"/>
      <c r="F107" s="150"/>
      <c r="G107" s="144"/>
      <c r="H107" s="153"/>
      <c r="I107" s="156"/>
      <c r="J107" s="31" t="s">
        <v>102</v>
      </c>
      <c r="K107" s="34">
        <v>100</v>
      </c>
      <c r="L107" s="34">
        <v>100</v>
      </c>
      <c r="M107" s="34">
        <f t="shared" si="2"/>
        <v>0</v>
      </c>
      <c r="N107" s="35">
        <f t="shared" si="3"/>
        <v>100</v>
      </c>
    </row>
    <row r="108" spans="1:14" ht="38.25" x14ac:dyDescent="0.25">
      <c r="A108" s="144"/>
      <c r="B108" s="147"/>
      <c r="C108" s="106"/>
      <c r="D108" s="136"/>
      <c r="E108" s="67"/>
      <c r="F108" s="151"/>
      <c r="G108" s="145"/>
      <c r="H108" s="154"/>
      <c r="I108" s="157"/>
      <c r="J108" s="31" t="s">
        <v>135</v>
      </c>
      <c r="K108" s="34">
        <v>91</v>
      </c>
      <c r="L108" s="34">
        <v>91</v>
      </c>
      <c r="M108" s="34">
        <f t="shared" si="2"/>
        <v>0</v>
      </c>
      <c r="N108" s="35">
        <f t="shared" si="3"/>
        <v>100</v>
      </c>
    </row>
    <row r="109" spans="1:14" ht="38.25" x14ac:dyDescent="0.25">
      <c r="A109" s="144"/>
      <c r="B109" s="147"/>
      <c r="C109" s="106" t="s">
        <v>103</v>
      </c>
      <c r="D109" s="134" t="s">
        <v>133</v>
      </c>
      <c r="E109" s="65"/>
      <c r="F109" s="149">
        <v>50</v>
      </c>
      <c r="G109" s="143">
        <v>51</v>
      </c>
      <c r="H109" s="152">
        <f>G109-F109</f>
        <v>1</v>
      </c>
      <c r="I109" s="155">
        <f>G109/F109*100</f>
        <v>102</v>
      </c>
      <c r="J109" s="31" t="s">
        <v>136</v>
      </c>
      <c r="K109" s="32">
        <v>100</v>
      </c>
      <c r="L109" s="32">
        <v>100</v>
      </c>
      <c r="M109" s="32">
        <f t="shared" si="2"/>
        <v>0</v>
      </c>
      <c r="N109" s="33">
        <f t="shared" si="3"/>
        <v>100</v>
      </c>
    </row>
    <row r="110" spans="1:14" ht="38.25" x14ac:dyDescent="0.25">
      <c r="A110" s="144"/>
      <c r="B110" s="147"/>
      <c r="C110" s="106"/>
      <c r="D110" s="135"/>
      <c r="E110" s="66"/>
      <c r="F110" s="150"/>
      <c r="G110" s="144"/>
      <c r="H110" s="153"/>
      <c r="I110" s="156"/>
      <c r="J110" s="31" t="s">
        <v>104</v>
      </c>
      <c r="K110" s="34">
        <v>100</v>
      </c>
      <c r="L110" s="34">
        <v>100</v>
      </c>
      <c r="M110" s="34">
        <f t="shared" si="2"/>
        <v>0</v>
      </c>
      <c r="N110" s="35">
        <f t="shared" si="3"/>
        <v>100</v>
      </c>
    </row>
    <row r="111" spans="1:14" ht="38.25" x14ac:dyDescent="0.25">
      <c r="A111" s="145"/>
      <c r="B111" s="148"/>
      <c r="C111" s="106"/>
      <c r="D111" s="136"/>
      <c r="E111" s="67"/>
      <c r="F111" s="151"/>
      <c r="G111" s="145"/>
      <c r="H111" s="154"/>
      <c r="I111" s="157"/>
      <c r="J111" s="31" t="s">
        <v>135</v>
      </c>
      <c r="K111" s="34">
        <v>91</v>
      </c>
      <c r="L111" s="34">
        <v>91</v>
      </c>
      <c r="M111" s="34">
        <f t="shared" si="2"/>
        <v>0</v>
      </c>
      <c r="N111" s="35">
        <f t="shared" si="3"/>
        <v>100</v>
      </c>
    </row>
    <row r="112" spans="1:14" ht="38.25" x14ac:dyDescent="0.25">
      <c r="A112" s="161" t="s">
        <v>129</v>
      </c>
      <c r="B112" s="146" t="s">
        <v>128</v>
      </c>
      <c r="C112" s="106" t="s">
        <v>101</v>
      </c>
      <c r="D112" s="134" t="s">
        <v>133</v>
      </c>
      <c r="E112" s="65"/>
      <c r="F112" s="149">
        <v>152</v>
      </c>
      <c r="G112" s="143">
        <v>158</v>
      </c>
      <c r="H112" s="152">
        <f>G112-F112</f>
        <v>6</v>
      </c>
      <c r="I112" s="155">
        <f>G112/F112*100</f>
        <v>103.94736842105263</v>
      </c>
      <c r="J112" s="31" t="s">
        <v>134</v>
      </c>
      <c r="K112" s="34">
        <v>100</v>
      </c>
      <c r="L112" s="34">
        <v>98</v>
      </c>
      <c r="M112" s="34">
        <f t="shared" si="2"/>
        <v>-2</v>
      </c>
      <c r="N112" s="35">
        <f t="shared" si="3"/>
        <v>98</v>
      </c>
    </row>
    <row r="113" spans="1:14" ht="38.25" x14ac:dyDescent="0.25">
      <c r="A113" s="162"/>
      <c r="B113" s="147"/>
      <c r="C113" s="106"/>
      <c r="D113" s="135"/>
      <c r="E113" s="66"/>
      <c r="F113" s="150"/>
      <c r="G113" s="144"/>
      <c r="H113" s="153"/>
      <c r="I113" s="156"/>
      <c r="J113" s="31" t="s">
        <v>102</v>
      </c>
      <c r="K113" s="34">
        <v>100</v>
      </c>
      <c r="L113" s="34">
        <v>100</v>
      </c>
      <c r="M113" s="34">
        <f t="shared" si="2"/>
        <v>0</v>
      </c>
      <c r="N113" s="35">
        <f t="shared" si="3"/>
        <v>100</v>
      </c>
    </row>
    <row r="114" spans="1:14" ht="38.25" x14ac:dyDescent="0.25">
      <c r="A114" s="162"/>
      <c r="B114" s="147"/>
      <c r="C114" s="106"/>
      <c r="D114" s="136"/>
      <c r="E114" s="67"/>
      <c r="F114" s="151"/>
      <c r="G114" s="145"/>
      <c r="H114" s="154"/>
      <c r="I114" s="157"/>
      <c r="J114" s="31" t="s">
        <v>135</v>
      </c>
      <c r="K114" s="34">
        <v>95</v>
      </c>
      <c r="L114" s="34">
        <v>95</v>
      </c>
      <c r="M114" s="34">
        <f t="shared" si="2"/>
        <v>0</v>
      </c>
      <c r="N114" s="35">
        <f t="shared" si="3"/>
        <v>100</v>
      </c>
    </row>
    <row r="115" spans="1:14" ht="38.25" x14ac:dyDescent="0.25">
      <c r="A115" s="162"/>
      <c r="B115" s="147"/>
      <c r="C115" s="106" t="s">
        <v>103</v>
      </c>
      <c r="D115" s="134" t="s">
        <v>133</v>
      </c>
      <c r="E115" s="65"/>
      <c r="F115" s="149">
        <v>210</v>
      </c>
      <c r="G115" s="143">
        <v>216</v>
      </c>
      <c r="H115" s="152">
        <f>G115-F115</f>
        <v>6</v>
      </c>
      <c r="I115" s="155">
        <f>G115/F115*100</f>
        <v>102.85714285714285</v>
      </c>
      <c r="J115" s="31" t="s">
        <v>144</v>
      </c>
      <c r="K115" s="34">
        <v>100</v>
      </c>
      <c r="L115" s="34">
        <v>98</v>
      </c>
      <c r="M115" s="34">
        <f t="shared" si="2"/>
        <v>-2</v>
      </c>
      <c r="N115" s="35">
        <f t="shared" si="3"/>
        <v>98</v>
      </c>
    </row>
    <row r="116" spans="1:14" ht="38.25" x14ac:dyDescent="0.25">
      <c r="A116" s="162"/>
      <c r="B116" s="147"/>
      <c r="C116" s="106"/>
      <c r="D116" s="135"/>
      <c r="E116" s="66"/>
      <c r="F116" s="150"/>
      <c r="G116" s="144"/>
      <c r="H116" s="153"/>
      <c r="I116" s="156"/>
      <c r="J116" s="31" t="s">
        <v>104</v>
      </c>
      <c r="K116" s="34">
        <v>100</v>
      </c>
      <c r="L116" s="34">
        <v>100</v>
      </c>
      <c r="M116" s="34">
        <f t="shared" si="2"/>
        <v>0</v>
      </c>
      <c r="N116" s="35">
        <f t="shared" si="3"/>
        <v>100</v>
      </c>
    </row>
    <row r="117" spans="1:14" ht="38.25" x14ac:dyDescent="0.25">
      <c r="A117" s="162"/>
      <c r="B117" s="147"/>
      <c r="C117" s="106"/>
      <c r="D117" s="136"/>
      <c r="E117" s="67"/>
      <c r="F117" s="151"/>
      <c r="G117" s="145"/>
      <c r="H117" s="154"/>
      <c r="I117" s="157"/>
      <c r="J117" s="31" t="s">
        <v>135</v>
      </c>
      <c r="K117" s="34">
        <v>95</v>
      </c>
      <c r="L117" s="34">
        <v>95</v>
      </c>
      <c r="M117" s="34">
        <f t="shared" si="2"/>
        <v>0</v>
      </c>
      <c r="N117" s="35">
        <f t="shared" si="3"/>
        <v>100</v>
      </c>
    </row>
    <row r="118" spans="1:14" ht="38.25" x14ac:dyDescent="0.25">
      <c r="A118" s="162"/>
      <c r="B118" s="147"/>
      <c r="C118" s="106" t="s">
        <v>109</v>
      </c>
      <c r="D118" s="134" t="s">
        <v>133</v>
      </c>
      <c r="E118" s="65"/>
      <c r="F118" s="149">
        <v>25</v>
      </c>
      <c r="G118" s="143">
        <v>26</v>
      </c>
      <c r="H118" s="152">
        <f>G118-F118</f>
        <v>1</v>
      </c>
      <c r="I118" s="155">
        <f>G118/F118*100</f>
        <v>104</v>
      </c>
      <c r="J118" s="31" t="s">
        <v>137</v>
      </c>
      <c r="K118" s="34">
        <v>100</v>
      </c>
      <c r="L118" s="34">
        <v>100</v>
      </c>
      <c r="M118" s="34">
        <f t="shared" si="2"/>
        <v>0</v>
      </c>
      <c r="N118" s="35">
        <f t="shared" si="3"/>
        <v>100</v>
      </c>
    </row>
    <row r="119" spans="1:14" ht="38.25" x14ac:dyDescent="0.25">
      <c r="A119" s="162"/>
      <c r="B119" s="147"/>
      <c r="C119" s="106"/>
      <c r="D119" s="135"/>
      <c r="E119" s="66"/>
      <c r="F119" s="150"/>
      <c r="G119" s="144"/>
      <c r="H119" s="153"/>
      <c r="I119" s="156"/>
      <c r="J119" s="31" t="s">
        <v>107</v>
      </c>
      <c r="K119" s="34">
        <v>100</v>
      </c>
      <c r="L119" s="34">
        <v>100</v>
      </c>
      <c r="M119" s="34">
        <f t="shared" si="2"/>
        <v>0</v>
      </c>
      <c r="N119" s="35">
        <f t="shared" si="3"/>
        <v>100</v>
      </c>
    </row>
    <row r="120" spans="1:14" ht="38.25" x14ac:dyDescent="0.25">
      <c r="A120" s="162"/>
      <c r="B120" s="147"/>
      <c r="C120" s="106"/>
      <c r="D120" s="136"/>
      <c r="E120" s="67"/>
      <c r="F120" s="151"/>
      <c r="G120" s="145"/>
      <c r="H120" s="154"/>
      <c r="I120" s="157"/>
      <c r="J120" s="31" t="s">
        <v>135</v>
      </c>
      <c r="K120" s="32">
        <v>95</v>
      </c>
      <c r="L120" s="32">
        <v>95</v>
      </c>
      <c r="M120" s="32">
        <f t="shared" si="2"/>
        <v>0</v>
      </c>
      <c r="N120" s="33">
        <f t="shared" si="3"/>
        <v>100</v>
      </c>
    </row>
    <row r="121" spans="1:14" ht="38.25" x14ac:dyDescent="0.25">
      <c r="A121" s="109" t="s">
        <v>145</v>
      </c>
      <c r="B121" s="105" t="s">
        <v>130</v>
      </c>
      <c r="C121" s="163" t="s">
        <v>101</v>
      </c>
      <c r="D121" s="134" t="s">
        <v>133</v>
      </c>
      <c r="E121" s="65"/>
      <c r="F121" s="149">
        <v>13</v>
      </c>
      <c r="G121" s="143">
        <v>13</v>
      </c>
      <c r="H121" s="152">
        <f>G121-F121</f>
        <v>0</v>
      </c>
      <c r="I121" s="155">
        <f>G121/F121*100</f>
        <v>100</v>
      </c>
      <c r="J121" s="31" t="s">
        <v>134</v>
      </c>
      <c r="K121" s="34">
        <v>100</v>
      </c>
      <c r="L121" s="34">
        <v>100</v>
      </c>
      <c r="M121" s="34">
        <f t="shared" si="2"/>
        <v>0</v>
      </c>
      <c r="N121" s="35">
        <f t="shared" si="3"/>
        <v>100</v>
      </c>
    </row>
    <row r="122" spans="1:14" ht="38.25" x14ac:dyDescent="0.25">
      <c r="A122" s="109"/>
      <c r="B122" s="105"/>
      <c r="C122" s="163"/>
      <c r="D122" s="135"/>
      <c r="E122" s="66"/>
      <c r="F122" s="150"/>
      <c r="G122" s="144"/>
      <c r="H122" s="153"/>
      <c r="I122" s="156"/>
      <c r="J122" s="31" t="s">
        <v>102</v>
      </c>
      <c r="K122" s="34">
        <v>100</v>
      </c>
      <c r="L122" s="34">
        <v>100</v>
      </c>
      <c r="M122" s="34">
        <f t="shared" si="2"/>
        <v>0</v>
      </c>
      <c r="N122" s="35">
        <f t="shared" si="3"/>
        <v>100</v>
      </c>
    </row>
    <row r="123" spans="1:14" ht="38.25" x14ac:dyDescent="0.25">
      <c r="A123" s="109"/>
      <c r="B123" s="105"/>
      <c r="C123" s="163"/>
      <c r="D123" s="136"/>
      <c r="E123" s="67"/>
      <c r="F123" s="151"/>
      <c r="G123" s="145"/>
      <c r="H123" s="154"/>
      <c r="I123" s="157"/>
      <c r="J123" s="31" t="s">
        <v>135</v>
      </c>
      <c r="K123" s="34">
        <v>81</v>
      </c>
      <c r="L123" s="34">
        <v>81</v>
      </c>
      <c r="M123" s="34">
        <f t="shared" si="2"/>
        <v>0</v>
      </c>
      <c r="N123" s="35">
        <f t="shared" si="3"/>
        <v>100</v>
      </c>
    </row>
    <row r="124" spans="1:14" ht="38.25" x14ac:dyDescent="0.25">
      <c r="A124" s="109"/>
      <c r="B124" s="105"/>
      <c r="C124" s="163" t="s">
        <v>103</v>
      </c>
      <c r="D124" s="134" t="s">
        <v>133</v>
      </c>
      <c r="E124" s="65"/>
      <c r="F124" s="149">
        <v>16</v>
      </c>
      <c r="G124" s="143">
        <v>16</v>
      </c>
      <c r="H124" s="152">
        <f>G124-F124</f>
        <v>0</v>
      </c>
      <c r="I124" s="155">
        <f>G124/F124*100</f>
        <v>100</v>
      </c>
      <c r="J124" s="31" t="s">
        <v>136</v>
      </c>
      <c r="K124" s="34">
        <v>100</v>
      </c>
      <c r="L124" s="34">
        <v>100</v>
      </c>
      <c r="M124" s="34">
        <f t="shared" si="2"/>
        <v>0</v>
      </c>
      <c r="N124" s="35">
        <f t="shared" si="3"/>
        <v>100</v>
      </c>
    </row>
    <row r="125" spans="1:14" ht="38.25" x14ac:dyDescent="0.25">
      <c r="A125" s="109"/>
      <c r="B125" s="105"/>
      <c r="C125" s="163"/>
      <c r="D125" s="135"/>
      <c r="E125" s="66"/>
      <c r="F125" s="150"/>
      <c r="G125" s="144"/>
      <c r="H125" s="153"/>
      <c r="I125" s="156"/>
      <c r="J125" s="31" t="s">
        <v>104</v>
      </c>
      <c r="K125" s="34">
        <v>100</v>
      </c>
      <c r="L125" s="34">
        <v>100</v>
      </c>
      <c r="M125" s="34">
        <f t="shared" si="2"/>
        <v>0</v>
      </c>
      <c r="N125" s="35">
        <f t="shared" si="3"/>
        <v>100</v>
      </c>
    </row>
    <row r="126" spans="1:14" ht="38.25" x14ac:dyDescent="0.25">
      <c r="A126" s="109"/>
      <c r="B126" s="105"/>
      <c r="C126" s="163"/>
      <c r="D126" s="136"/>
      <c r="E126" s="67"/>
      <c r="F126" s="151"/>
      <c r="G126" s="145"/>
      <c r="H126" s="154"/>
      <c r="I126" s="157"/>
      <c r="J126" s="31" t="s">
        <v>135</v>
      </c>
      <c r="K126" s="34">
        <v>81</v>
      </c>
      <c r="L126" s="34">
        <v>81</v>
      </c>
      <c r="M126" s="34">
        <f t="shared" si="2"/>
        <v>0</v>
      </c>
      <c r="N126" s="35">
        <f t="shared" si="3"/>
        <v>100</v>
      </c>
    </row>
    <row r="127" spans="1:14" x14ac:dyDescent="0.25">
      <c r="A127" s="32"/>
      <c r="B127" s="36"/>
      <c r="C127" s="37"/>
      <c r="D127" s="37"/>
      <c r="E127" s="89"/>
      <c r="F127" s="38">
        <f>SUM(F7:F126)</f>
        <v>2992</v>
      </c>
      <c r="G127" s="39">
        <f>SUM(G7:G126)</f>
        <v>3041</v>
      </c>
      <c r="H127" s="40">
        <f>G127-F127</f>
        <v>49</v>
      </c>
      <c r="I127" s="41">
        <f>G127/F127*100</f>
        <v>101.63770053475936</v>
      </c>
      <c r="J127" s="31"/>
      <c r="K127" s="34"/>
      <c r="L127" s="34"/>
      <c r="M127" s="34">
        <f t="shared" si="2"/>
        <v>0</v>
      </c>
      <c r="N127" s="35"/>
    </row>
  </sheetData>
  <mergeCells count="278">
    <mergeCell ref="H121:H123"/>
    <mergeCell ref="I121:I123"/>
    <mergeCell ref="C124:C126"/>
    <mergeCell ref="D124:D126"/>
    <mergeCell ref="F124:F126"/>
    <mergeCell ref="G124:G126"/>
    <mergeCell ref="H124:H126"/>
    <mergeCell ref="I124:I126"/>
    <mergeCell ref="A121:A126"/>
    <mergeCell ref="B121:B126"/>
    <mergeCell ref="C121:C123"/>
    <mergeCell ref="D121:D123"/>
    <mergeCell ref="F121:F123"/>
    <mergeCell ref="G121:G123"/>
    <mergeCell ref="D118:D120"/>
    <mergeCell ref="F118:F120"/>
    <mergeCell ref="G118:G120"/>
    <mergeCell ref="A106:A111"/>
    <mergeCell ref="B106:B111"/>
    <mergeCell ref="H118:H120"/>
    <mergeCell ref="I118:I120"/>
    <mergeCell ref="C115:C117"/>
    <mergeCell ref="D115:D117"/>
    <mergeCell ref="F115:F117"/>
    <mergeCell ref="G115:G117"/>
    <mergeCell ref="H115:H117"/>
    <mergeCell ref="I115:I117"/>
    <mergeCell ref="C118:C120"/>
    <mergeCell ref="A112:A120"/>
    <mergeCell ref="B112:B120"/>
    <mergeCell ref="C112:C114"/>
    <mergeCell ref="D112:D114"/>
    <mergeCell ref="F112:F114"/>
    <mergeCell ref="G112:G114"/>
    <mergeCell ref="H112:H114"/>
    <mergeCell ref="I112:I114"/>
    <mergeCell ref="H100:H102"/>
    <mergeCell ref="I100:I102"/>
    <mergeCell ref="I106:I108"/>
    <mergeCell ref="C109:C111"/>
    <mergeCell ref="D109:D111"/>
    <mergeCell ref="F109:F111"/>
    <mergeCell ref="G109:G111"/>
    <mergeCell ref="H109:H111"/>
    <mergeCell ref="I109:I111"/>
    <mergeCell ref="H103:H105"/>
    <mergeCell ref="I103:I105"/>
    <mergeCell ref="C106:C108"/>
    <mergeCell ref="D106:D108"/>
    <mergeCell ref="F106:F108"/>
    <mergeCell ref="G106:G108"/>
    <mergeCell ref="H106:H108"/>
    <mergeCell ref="D91:D93"/>
    <mergeCell ref="F91:F93"/>
    <mergeCell ref="G91:G93"/>
    <mergeCell ref="H91:H93"/>
    <mergeCell ref="I91:I93"/>
    <mergeCell ref="C94:C96"/>
    <mergeCell ref="A97:A105"/>
    <mergeCell ref="B97:B105"/>
    <mergeCell ref="C97:C99"/>
    <mergeCell ref="D97:D99"/>
    <mergeCell ref="F97:F99"/>
    <mergeCell ref="G97:G99"/>
    <mergeCell ref="C103:C105"/>
    <mergeCell ref="D103:D105"/>
    <mergeCell ref="F103:F105"/>
    <mergeCell ref="G103:G105"/>
    <mergeCell ref="H97:H99"/>
    <mergeCell ref="I97:I99"/>
    <mergeCell ref="C100:C102"/>
    <mergeCell ref="D100:D102"/>
    <mergeCell ref="F100:F102"/>
    <mergeCell ref="G100:G102"/>
    <mergeCell ref="A88:A96"/>
    <mergeCell ref="B88:B96"/>
    <mergeCell ref="C88:C90"/>
    <mergeCell ref="D88:D90"/>
    <mergeCell ref="F88:F90"/>
    <mergeCell ref="G88:G90"/>
    <mergeCell ref="H88:H90"/>
    <mergeCell ref="I88:I90"/>
    <mergeCell ref="C85:C87"/>
    <mergeCell ref="D85:D87"/>
    <mergeCell ref="F85:F87"/>
    <mergeCell ref="G85:G87"/>
    <mergeCell ref="H85:H87"/>
    <mergeCell ref="I85:I87"/>
    <mergeCell ref="D94:D96"/>
    <mergeCell ref="F94:F96"/>
    <mergeCell ref="G94:G96"/>
    <mergeCell ref="H94:H96"/>
    <mergeCell ref="I94:I96"/>
    <mergeCell ref="C91:C93"/>
    <mergeCell ref="H76:H78"/>
    <mergeCell ref="I76:I78"/>
    <mergeCell ref="A79:A87"/>
    <mergeCell ref="B79:B87"/>
    <mergeCell ref="C79:C81"/>
    <mergeCell ref="D79:D81"/>
    <mergeCell ref="F79:F81"/>
    <mergeCell ref="G79:G81"/>
    <mergeCell ref="H79:H81"/>
    <mergeCell ref="A70:A78"/>
    <mergeCell ref="B70:B78"/>
    <mergeCell ref="C76:C78"/>
    <mergeCell ref="D76:D78"/>
    <mergeCell ref="F76:F78"/>
    <mergeCell ref="G76:G78"/>
    <mergeCell ref="I79:I81"/>
    <mergeCell ref="C82:C84"/>
    <mergeCell ref="D82:D84"/>
    <mergeCell ref="F82:F84"/>
    <mergeCell ref="G82:G84"/>
    <mergeCell ref="H82:H84"/>
    <mergeCell ref="I82:I84"/>
    <mergeCell ref="C73:C75"/>
    <mergeCell ref="D73:D75"/>
    <mergeCell ref="F73:F75"/>
    <mergeCell ref="G73:G75"/>
    <mergeCell ref="H73:H75"/>
    <mergeCell ref="I73:I75"/>
    <mergeCell ref="H70:H72"/>
    <mergeCell ref="I70:I72"/>
    <mergeCell ref="A61:A69"/>
    <mergeCell ref="B61:B69"/>
    <mergeCell ref="C61:C63"/>
    <mergeCell ref="D61:D63"/>
    <mergeCell ref="F61:F63"/>
    <mergeCell ref="G61:G63"/>
    <mergeCell ref="C70:C72"/>
    <mergeCell ref="D70:D72"/>
    <mergeCell ref="F70:F72"/>
    <mergeCell ref="G70:G72"/>
    <mergeCell ref="C64:C66"/>
    <mergeCell ref="D64:D66"/>
    <mergeCell ref="F64:F66"/>
    <mergeCell ref="G64:G66"/>
    <mergeCell ref="H64:H66"/>
    <mergeCell ref="I55:I57"/>
    <mergeCell ref="C58:C60"/>
    <mergeCell ref="D58:D60"/>
    <mergeCell ref="F58:F60"/>
    <mergeCell ref="G58:G60"/>
    <mergeCell ref="H58:H60"/>
    <mergeCell ref="I58:I60"/>
    <mergeCell ref="C67:C69"/>
    <mergeCell ref="D67:D69"/>
    <mergeCell ref="F67:F69"/>
    <mergeCell ref="G67:G69"/>
    <mergeCell ref="H67:H69"/>
    <mergeCell ref="I67:I69"/>
    <mergeCell ref="H61:H63"/>
    <mergeCell ref="I61:I63"/>
    <mergeCell ref="I64:I66"/>
    <mergeCell ref="H52:H54"/>
    <mergeCell ref="I52:I54"/>
    <mergeCell ref="A55:A60"/>
    <mergeCell ref="B55:B60"/>
    <mergeCell ref="C55:C57"/>
    <mergeCell ref="D55:D57"/>
    <mergeCell ref="F55:F57"/>
    <mergeCell ref="G55:G57"/>
    <mergeCell ref="H55:H57"/>
    <mergeCell ref="A46:A54"/>
    <mergeCell ref="B46:B54"/>
    <mergeCell ref="C52:C54"/>
    <mergeCell ref="D52:D54"/>
    <mergeCell ref="F52:F54"/>
    <mergeCell ref="G52:G54"/>
    <mergeCell ref="C49:C51"/>
    <mergeCell ref="D49:D51"/>
    <mergeCell ref="F49:F51"/>
    <mergeCell ref="G49:G51"/>
    <mergeCell ref="H49:H51"/>
    <mergeCell ref="I49:I51"/>
    <mergeCell ref="C46:C48"/>
    <mergeCell ref="D46:D48"/>
    <mergeCell ref="F46:F48"/>
    <mergeCell ref="G46:G48"/>
    <mergeCell ref="C40:C42"/>
    <mergeCell ref="D40:D42"/>
    <mergeCell ref="F40:F42"/>
    <mergeCell ref="G40:G42"/>
    <mergeCell ref="H40:H42"/>
    <mergeCell ref="I40:I42"/>
    <mergeCell ref="H46:H48"/>
    <mergeCell ref="I46:I48"/>
    <mergeCell ref="A37:A45"/>
    <mergeCell ref="B37:B45"/>
    <mergeCell ref="C37:C39"/>
    <mergeCell ref="D37:D39"/>
    <mergeCell ref="F37:F39"/>
    <mergeCell ref="G37:G39"/>
    <mergeCell ref="H37:H39"/>
    <mergeCell ref="I37:I39"/>
    <mergeCell ref="C34:C36"/>
    <mergeCell ref="D34:D36"/>
    <mergeCell ref="F34:F36"/>
    <mergeCell ref="G34:G36"/>
    <mergeCell ref="H34:H36"/>
    <mergeCell ref="I34:I36"/>
    <mergeCell ref="C43:C45"/>
    <mergeCell ref="D43:D45"/>
    <mergeCell ref="F43:F45"/>
    <mergeCell ref="G43:G45"/>
    <mergeCell ref="H43:H45"/>
    <mergeCell ref="I43:I45"/>
    <mergeCell ref="H25:H27"/>
    <mergeCell ref="I25:I27"/>
    <mergeCell ref="A28:A36"/>
    <mergeCell ref="B28:B36"/>
    <mergeCell ref="C28:C30"/>
    <mergeCell ref="D28:D30"/>
    <mergeCell ref="F28:F30"/>
    <mergeCell ref="G28:G30"/>
    <mergeCell ref="H28:H30"/>
    <mergeCell ref="A19:A27"/>
    <mergeCell ref="B19:B27"/>
    <mergeCell ref="C25:C27"/>
    <mergeCell ref="D25:D27"/>
    <mergeCell ref="F25:F27"/>
    <mergeCell ref="G25:G27"/>
    <mergeCell ref="I28:I30"/>
    <mergeCell ref="C31:C33"/>
    <mergeCell ref="D31:D33"/>
    <mergeCell ref="F31:F33"/>
    <mergeCell ref="G31:G33"/>
    <mergeCell ref="H31:H33"/>
    <mergeCell ref="I31:I33"/>
    <mergeCell ref="H19:H21"/>
    <mergeCell ref="I19:I21"/>
    <mergeCell ref="C22:C24"/>
    <mergeCell ref="D22:D24"/>
    <mergeCell ref="F22:F24"/>
    <mergeCell ref="G22:G24"/>
    <mergeCell ref="H22:H24"/>
    <mergeCell ref="I22:I24"/>
    <mergeCell ref="C19:C21"/>
    <mergeCell ref="D19:D21"/>
    <mergeCell ref="F19:F21"/>
    <mergeCell ref="G19:G21"/>
    <mergeCell ref="H13:H15"/>
    <mergeCell ref="I13:I15"/>
    <mergeCell ref="C16:C18"/>
    <mergeCell ref="D16:D18"/>
    <mergeCell ref="F16:F18"/>
    <mergeCell ref="G16:G18"/>
    <mergeCell ref="H16:H18"/>
    <mergeCell ref="I16:I18"/>
    <mergeCell ref="H7:H9"/>
    <mergeCell ref="I7:I9"/>
    <mergeCell ref="C10:C12"/>
    <mergeCell ref="D10:D12"/>
    <mergeCell ref="F10:F12"/>
    <mergeCell ref="G10:G12"/>
    <mergeCell ref="H10:H12"/>
    <mergeCell ref="I10:I12"/>
    <mergeCell ref="A7:A18"/>
    <mergeCell ref="B7:B18"/>
    <mergeCell ref="C7:C9"/>
    <mergeCell ref="D7:D9"/>
    <mergeCell ref="F7:F9"/>
    <mergeCell ref="G7:G9"/>
    <mergeCell ref="C13:C15"/>
    <mergeCell ref="D13:D15"/>
    <mergeCell ref="F13:F15"/>
    <mergeCell ref="G13:G15"/>
    <mergeCell ref="J3:N3"/>
    <mergeCell ref="M4:N4"/>
    <mergeCell ref="A2:N2"/>
    <mergeCell ref="A3:A5"/>
    <mergeCell ref="B3:B5"/>
    <mergeCell ref="C3:C5"/>
    <mergeCell ref="D3:D5"/>
    <mergeCell ref="F3:F4"/>
    <mergeCell ref="G3:G4"/>
    <mergeCell ref="H3:I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6" workbookViewId="0">
      <selection activeCell="O22" sqref="A9:O22"/>
    </sheetView>
  </sheetViews>
  <sheetFormatPr defaultRowHeight="15" x14ac:dyDescent="0.25"/>
  <cols>
    <col min="1" max="1" width="9.140625" style="42"/>
    <col min="2" max="2" width="23.42578125" style="42" customWidth="1"/>
    <col min="3" max="3" width="34.85546875" style="42" customWidth="1"/>
    <col min="4" max="4" width="17.5703125" style="42" customWidth="1"/>
    <col min="5" max="5" width="16.28515625" style="42" customWidth="1"/>
    <col min="6" max="9" width="9.140625" style="42"/>
    <col min="10" max="11" width="31.28515625" style="42" customWidth="1"/>
    <col min="12" max="259" width="9.140625" style="42"/>
    <col min="260" max="260" width="16.28515625" style="42" customWidth="1"/>
    <col min="261" max="515" width="9.140625" style="42"/>
    <col min="516" max="516" width="16.28515625" style="42" customWidth="1"/>
    <col min="517" max="771" width="9.140625" style="42"/>
    <col min="772" max="772" width="16.28515625" style="42" customWidth="1"/>
    <col min="773" max="1027" width="9.140625" style="42"/>
    <col min="1028" max="1028" width="16.28515625" style="42" customWidth="1"/>
    <col min="1029" max="1283" width="9.140625" style="42"/>
    <col min="1284" max="1284" width="16.28515625" style="42" customWidth="1"/>
    <col min="1285" max="1539" width="9.140625" style="42"/>
    <col min="1540" max="1540" width="16.28515625" style="42" customWidth="1"/>
    <col min="1541" max="1795" width="9.140625" style="42"/>
    <col min="1796" max="1796" width="16.28515625" style="42" customWidth="1"/>
    <col min="1797" max="2051" width="9.140625" style="42"/>
    <col min="2052" max="2052" width="16.28515625" style="42" customWidth="1"/>
    <col min="2053" max="2307" width="9.140625" style="42"/>
    <col min="2308" max="2308" width="16.28515625" style="42" customWidth="1"/>
    <col min="2309" max="2563" width="9.140625" style="42"/>
    <col min="2564" max="2564" width="16.28515625" style="42" customWidth="1"/>
    <col min="2565" max="2819" width="9.140625" style="42"/>
    <col min="2820" max="2820" width="16.28515625" style="42" customWidth="1"/>
    <col min="2821" max="3075" width="9.140625" style="42"/>
    <col min="3076" max="3076" width="16.28515625" style="42" customWidth="1"/>
    <col min="3077" max="3331" width="9.140625" style="42"/>
    <col min="3332" max="3332" width="16.28515625" style="42" customWidth="1"/>
    <col min="3333" max="3587" width="9.140625" style="42"/>
    <col min="3588" max="3588" width="16.28515625" style="42" customWidth="1"/>
    <col min="3589" max="3843" width="9.140625" style="42"/>
    <col min="3844" max="3844" width="16.28515625" style="42" customWidth="1"/>
    <col min="3845" max="4099" width="9.140625" style="42"/>
    <col min="4100" max="4100" width="16.28515625" style="42" customWidth="1"/>
    <col min="4101" max="4355" width="9.140625" style="42"/>
    <col min="4356" max="4356" width="16.28515625" style="42" customWidth="1"/>
    <col min="4357" max="4611" width="9.140625" style="42"/>
    <col min="4612" max="4612" width="16.28515625" style="42" customWidth="1"/>
    <col min="4613" max="4867" width="9.140625" style="42"/>
    <col min="4868" max="4868" width="16.28515625" style="42" customWidth="1"/>
    <col min="4869" max="5123" width="9.140625" style="42"/>
    <col min="5124" max="5124" width="16.28515625" style="42" customWidth="1"/>
    <col min="5125" max="5379" width="9.140625" style="42"/>
    <col min="5380" max="5380" width="16.28515625" style="42" customWidth="1"/>
    <col min="5381" max="5635" width="9.140625" style="42"/>
    <col min="5636" max="5636" width="16.28515625" style="42" customWidth="1"/>
    <col min="5637" max="5891" width="9.140625" style="42"/>
    <col min="5892" max="5892" width="16.28515625" style="42" customWidth="1"/>
    <col min="5893" max="6147" width="9.140625" style="42"/>
    <col min="6148" max="6148" width="16.28515625" style="42" customWidth="1"/>
    <col min="6149" max="6403" width="9.140625" style="42"/>
    <col min="6404" max="6404" width="16.28515625" style="42" customWidth="1"/>
    <col min="6405" max="6659" width="9.140625" style="42"/>
    <col min="6660" max="6660" width="16.28515625" style="42" customWidth="1"/>
    <col min="6661" max="6915" width="9.140625" style="42"/>
    <col min="6916" max="6916" width="16.28515625" style="42" customWidth="1"/>
    <col min="6917" max="7171" width="9.140625" style="42"/>
    <col min="7172" max="7172" width="16.28515625" style="42" customWidth="1"/>
    <col min="7173" max="7427" width="9.140625" style="42"/>
    <col min="7428" max="7428" width="16.28515625" style="42" customWidth="1"/>
    <col min="7429" max="7683" width="9.140625" style="42"/>
    <col min="7684" max="7684" width="16.28515625" style="42" customWidth="1"/>
    <col min="7685" max="7939" width="9.140625" style="42"/>
    <col min="7940" max="7940" width="16.28515625" style="42" customWidth="1"/>
    <col min="7941" max="8195" width="9.140625" style="42"/>
    <col min="8196" max="8196" width="16.28515625" style="42" customWidth="1"/>
    <col min="8197" max="8451" width="9.140625" style="42"/>
    <col min="8452" max="8452" width="16.28515625" style="42" customWidth="1"/>
    <col min="8453" max="8707" width="9.140625" style="42"/>
    <col min="8708" max="8708" width="16.28515625" style="42" customWidth="1"/>
    <col min="8709" max="8963" width="9.140625" style="42"/>
    <col min="8964" max="8964" width="16.28515625" style="42" customWidth="1"/>
    <col min="8965" max="9219" width="9.140625" style="42"/>
    <col min="9220" max="9220" width="16.28515625" style="42" customWidth="1"/>
    <col min="9221" max="9475" width="9.140625" style="42"/>
    <col min="9476" max="9476" width="16.28515625" style="42" customWidth="1"/>
    <col min="9477" max="9731" width="9.140625" style="42"/>
    <col min="9732" max="9732" width="16.28515625" style="42" customWidth="1"/>
    <col min="9733" max="9987" width="9.140625" style="42"/>
    <col min="9988" max="9988" width="16.28515625" style="42" customWidth="1"/>
    <col min="9989" max="10243" width="9.140625" style="42"/>
    <col min="10244" max="10244" width="16.28515625" style="42" customWidth="1"/>
    <col min="10245" max="10499" width="9.140625" style="42"/>
    <col min="10500" max="10500" width="16.28515625" style="42" customWidth="1"/>
    <col min="10501" max="10755" width="9.140625" style="42"/>
    <col min="10756" max="10756" width="16.28515625" style="42" customWidth="1"/>
    <col min="10757" max="11011" width="9.140625" style="42"/>
    <col min="11012" max="11012" width="16.28515625" style="42" customWidth="1"/>
    <col min="11013" max="11267" width="9.140625" style="42"/>
    <col min="11268" max="11268" width="16.28515625" style="42" customWidth="1"/>
    <col min="11269" max="11523" width="9.140625" style="42"/>
    <col min="11524" max="11524" width="16.28515625" style="42" customWidth="1"/>
    <col min="11525" max="11779" width="9.140625" style="42"/>
    <col min="11780" max="11780" width="16.28515625" style="42" customWidth="1"/>
    <col min="11781" max="12035" width="9.140625" style="42"/>
    <col min="12036" max="12036" width="16.28515625" style="42" customWidth="1"/>
    <col min="12037" max="12291" width="9.140625" style="42"/>
    <col min="12292" max="12292" width="16.28515625" style="42" customWidth="1"/>
    <col min="12293" max="12547" width="9.140625" style="42"/>
    <col min="12548" max="12548" width="16.28515625" style="42" customWidth="1"/>
    <col min="12549" max="12803" width="9.140625" style="42"/>
    <col min="12804" max="12804" width="16.28515625" style="42" customWidth="1"/>
    <col min="12805" max="13059" width="9.140625" style="42"/>
    <col min="13060" max="13060" width="16.28515625" style="42" customWidth="1"/>
    <col min="13061" max="13315" width="9.140625" style="42"/>
    <col min="13316" max="13316" width="16.28515625" style="42" customWidth="1"/>
    <col min="13317" max="13571" width="9.140625" style="42"/>
    <col min="13572" max="13572" width="16.28515625" style="42" customWidth="1"/>
    <col min="13573" max="13827" width="9.140625" style="42"/>
    <col min="13828" max="13828" width="16.28515625" style="42" customWidth="1"/>
    <col min="13829" max="14083" width="9.140625" style="42"/>
    <col min="14084" max="14084" width="16.28515625" style="42" customWidth="1"/>
    <col min="14085" max="14339" width="9.140625" style="42"/>
    <col min="14340" max="14340" width="16.28515625" style="42" customWidth="1"/>
    <col min="14341" max="14595" width="9.140625" style="42"/>
    <col min="14596" max="14596" width="16.28515625" style="42" customWidth="1"/>
    <col min="14597" max="14851" width="9.140625" style="42"/>
    <col min="14852" max="14852" width="16.28515625" style="42" customWidth="1"/>
    <col min="14853" max="15107" width="9.140625" style="42"/>
    <col min="15108" max="15108" width="16.28515625" style="42" customWidth="1"/>
    <col min="15109" max="15363" width="9.140625" style="42"/>
    <col min="15364" max="15364" width="16.28515625" style="42" customWidth="1"/>
    <col min="15365" max="15619" width="9.140625" style="42"/>
    <col min="15620" max="15620" width="16.28515625" style="42" customWidth="1"/>
    <col min="15621" max="15875" width="9.140625" style="42"/>
    <col min="15876" max="15876" width="16.28515625" style="42" customWidth="1"/>
    <col min="15877" max="16131" width="9.140625" style="42"/>
    <col min="16132" max="16132" width="16.28515625" style="42" customWidth="1"/>
    <col min="16133" max="16384" width="9.140625" style="42"/>
  </cols>
  <sheetData>
    <row r="1" spans="1:15" ht="15.75" x14ac:dyDescent="0.25">
      <c r="A1" s="10"/>
      <c r="B1" s="10"/>
      <c r="C1" s="10"/>
      <c r="D1" s="10"/>
      <c r="E1" s="10"/>
      <c r="F1" s="10"/>
      <c r="G1" s="10"/>
      <c r="H1" s="11"/>
      <c r="J1" s="10"/>
      <c r="K1" s="10"/>
      <c r="L1" s="10"/>
      <c r="M1" s="10"/>
      <c r="N1" s="10"/>
      <c r="O1" s="10"/>
    </row>
    <row r="2" spans="1:15" x14ac:dyDescent="0.25">
      <c r="A2" s="90"/>
      <c r="B2" s="91"/>
      <c r="C2" s="91"/>
      <c r="D2" s="91"/>
      <c r="E2" s="91"/>
      <c r="F2" s="91"/>
      <c r="G2" s="91"/>
      <c r="H2" s="10"/>
      <c r="J2" s="91"/>
      <c r="K2" s="91"/>
      <c r="L2" s="91"/>
      <c r="M2" s="91"/>
      <c r="N2" s="91"/>
      <c r="O2" s="91"/>
    </row>
    <row r="3" spans="1:15" x14ac:dyDescent="0.25">
      <c r="A3" s="108" t="s">
        <v>1</v>
      </c>
      <c r="B3" s="108" t="s">
        <v>2</v>
      </c>
      <c r="C3" s="108" t="s">
        <v>3</v>
      </c>
      <c r="D3" s="64"/>
      <c r="E3" s="108" t="s">
        <v>5</v>
      </c>
      <c r="F3" s="108"/>
      <c r="G3" s="108"/>
      <c r="H3" s="108"/>
      <c r="J3" s="108" t="s">
        <v>4</v>
      </c>
      <c r="K3" s="108"/>
      <c r="L3" s="108"/>
      <c r="M3" s="108"/>
      <c r="N3" s="108"/>
      <c r="O3" s="108"/>
    </row>
    <row r="4" spans="1:15" ht="15" customHeight="1" x14ac:dyDescent="0.25">
      <c r="A4" s="108"/>
      <c r="B4" s="108"/>
      <c r="C4" s="108"/>
      <c r="D4" s="108" t="s">
        <v>6</v>
      </c>
      <c r="F4" s="108" t="s">
        <v>7</v>
      </c>
      <c r="G4" s="108" t="s">
        <v>8</v>
      </c>
      <c r="H4" s="71"/>
      <c r="J4" s="108" t="s">
        <v>6</v>
      </c>
      <c r="K4" s="64"/>
      <c r="L4" s="108" t="s">
        <v>7</v>
      </c>
      <c r="M4" s="108" t="s">
        <v>8</v>
      </c>
      <c r="N4" s="168"/>
      <c r="O4" s="169"/>
    </row>
    <row r="5" spans="1:15" ht="15" customHeight="1" x14ac:dyDescent="0.25">
      <c r="A5" s="108"/>
      <c r="B5" s="108"/>
      <c r="C5" s="108"/>
      <c r="D5" s="108"/>
      <c r="F5" s="108"/>
      <c r="G5" s="108"/>
      <c r="H5" s="170" t="s">
        <v>40</v>
      </c>
      <c r="J5" s="108"/>
      <c r="K5" s="64"/>
      <c r="L5" s="108"/>
      <c r="M5" s="108"/>
      <c r="N5" s="170" t="s">
        <v>39</v>
      </c>
      <c r="O5" s="170" t="s">
        <v>40</v>
      </c>
    </row>
    <row r="6" spans="1:15" x14ac:dyDescent="0.25">
      <c r="A6" s="108"/>
      <c r="B6" s="108"/>
      <c r="C6" s="108"/>
      <c r="D6" s="108"/>
      <c r="F6" s="108"/>
      <c r="G6" s="108"/>
      <c r="H6" s="171"/>
      <c r="J6" s="108"/>
      <c r="K6" s="64"/>
      <c r="L6" s="108"/>
      <c r="M6" s="108"/>
      <c r="N6" s="171"/>
      <c r="O6" s="171"/>
    </row>
    <row r="7" spans="1:15" x14ac:dyDescent="0.25">
      <c r="A7" s="108"/>
      <c r="B7" s="108"/>
      <c r="C7" s="108"/>
      <c r="D7" s="108"/>
      <c r="F7" s="108"/>
      <c r="G7" s="108"/>
      <c r="H7" s="172"/>
      <c r="J7" s="108"/>
      <c r="K7" s="64"/>
      <c r="L7" s="108"/>
      <c r="M7" s="108"/>
      <c r="N7" s="172"/>
      <c r="O7" s="172"/>
    </row>
    <row r="8" spans="1:15" x14ac:dyDescent="0.25">
      <c r="A8" s="12">
        <v>1</v>
      </c>
      <c r="B8" s="13">
        <v>2</v>
      </c>
      <c r="C8" s="12">
        <v>3</v>
      </c>
      <c r="D8" s="18"/>
      <c r="E8" s="18" t="s">
        <v>42</v>
      </c>
      <c r="F8" s="18" t="s">
        <v>43</v>
      </c>
      <c r="G8" s="18" t="s">
        <v>44</v>
      </c>
      <c r="H8" s="18" t="s">
        <v>46</v>
      </c>
      <c r="J8" s="12">
        <v>4</v>
      </c>
      <c r="K8" s="12"/>
      <c r="L8" s="12">
        <v>5</v>
      </c>
      <c r="M8" s="12">
        <v>6</v>
      </c>
      <c r="N8" s="18" t="s">
        <v>12</v>
      </c>
      <c r="O8" s="18" t="s">
        <v>41</v>
      </c>
    </row>
    <row r="9" spans="1:15" ht="25.5" x14ac:dyDescent="0.25">
      <c r="A9" s="8"/>
      <c r="B9" s="164" t="s">
        <v>146</v>
      </c>
      <c r="C9" s="166" t="s">
        <v>147</v>
      </c>
      <c r="D9" s="19"/>
      <c r="E9" s="45" t="s">
        <v>149</v>
      </c>
      <c r="F9" s="46">
        <v>223032</v>
      </c>
      <c r="G9" s="46">
        <v>223032</v>
      </c>
      <c r="H9" s="20">
        <f>F9-G9</f>
        <v>0</v>
      </c>
      <c r="I9" s="42">
        <f>G9/F9*100</f>
        <v>100</v>
      </c>
      <c r="J9" s="43" t="s">
        <v>148</v>
      </c>
      <c r="K9" s="43"/>
      <c r="L9" s="44">
        <v>60</v>
      </c>
      <c r="M9" s="44">
        <v>60</v>
      </c>
      <c r="N9" s="19">
        <f t="shared" ref="N9:N22" si="0">L9-M9</f>
        <v>0</v>
      </c>
      <c r="O9" s="19">
        <f t="shared" ref="O9:O22" si="1">N9*5%</f>
        <v>0</v>
      </c>
    </row>
    <row r="10" spans="1:15" ht="60" x14ac:dyDescent="0.25">
      <c r="A10" s="47"/>
      <c r="B10" s="165"/>
      <c r="C10" s="167"/>
      <c r="D10" s="51"/>
      <c r="E10" s="52"/>
      <c r="F10" s="53"/>
      <c r="G10" s="53"/>
      <c r="H10" s="54">
        <f t="shared" ref="H10:H22" si="2">F10-G10</f>
        <v>0</v>
      </c>
      <c r="I10" s="42" t="e">
        <f t="shared" ref="I10:I22" si="3">G10/F10*100</f>
        <v>#DIV/0!</v>
      </c>
      <c r="J10" s="48" t="s">
        <v>150</v>
      </c>
      <c r="K10" s="48"/>
      <c r="L10" s="49">
        <v>93.2</v>
      </c>
      <c r="M10" s="50">
        <v>93.2</v>
      </c>
      <c r="N10" s="51">
        <f t="shared" si="0"/>
        <v>0</v>
      </c>
      <c r="O10" s="51">
        <f t="shared" si="1"/>
        <v>0</v>
      </c>
    </row>
    <row r="11" spans="1:15" ht="25.5" x14ac:dyDescent="0.25">
      <c r="A11" s="8"/>
      <c r="B11" s="173" t="s">
        <v>151</v>
      </c>
      <c r="C11" s="176" t="s">
        <v>152</v>
      </c>
      <c r="D11" s="19"/>
      <c r="E11" s="45" t="s">
        <v>149</v>
      </c>
      <c r="F11" s="46">
        <v>33120</v>
      </c>
      <c r="G11" s="46">
        <v>33120</v>
      </c>
      <c r="H11" s="20">
        <f t="shared" si="2"/>
        <v>0</v>
      </c>
      <c r="I11" s="42">
        <f t="shared" si="3"/>
        <v>100</v>
      </c>
      <c r="J11" s="45" t="s">
        <v>153</v>
      </c>
      <c r="K11" s="45"/>
      <c r="L11" s="57">
        <v>2</v>
      </c>
      <c r="M11" s="58">
        <v>2</v>
      </c>
      <c r="N11" s="19">
        <f t="shared" si="0"/>
        <v>0</v>
      </c>
      <c r="O11" s="19">
        <f t="shared" si="1"/>
        <v>0</v>
      </c>
    </row>
    <row r="12" spans="1:15" ht="60" x14ac:dyDescent="0.25">
      <c r="A12" s="8"/>
      <c r="B12" s="174"/>
      <c r="C12" s="177"/>
      <c r="D12" s="19"/>
      <c r="E12" s="45"/>
      <c r="F12" s="46"/>
      <c r="G12" s="46"/>
      <c r="H12" s="20">
        <f t="shared" si="2"/>
        <v>0</v>
      </c>
      <c r="I12" s="42" t="e">
        <f t="shared" si="3"/>
        <v>#DIV/0!</v>
      </c>
      <c r="J12" s="59" t="s">
        <v>150</v>
      </c>
      <c r="K12" s="59"/>
      <c r="L12" s="60">
        <v>93.2</v>
      </c>
      <c r="M12" s="44">
        <v>93.2</v>
      </c>
      <c r="N12" s="19">
        <f t="shared" si="0"/>
        <v>0</v>
      </c>
      <c r="O12" s="19">
        <f t="shared" si="1"/>
        <v>0</v>
      </c>
    </row>
    <row r="13" spans="1:15" ht="25.5" x14ac:dyDescent="0.25">
      <c r="A13" s="8"/>
      <c r="B13" s="174"/>
      <c r="C13" s="178" t="s">
        <v>154</v>
      </c>
      <c r="D13" s="19"/>
      <c r="E13" s="45" t="s">
        <v>149</v>
      </c>
      <c r="F13" s="46">
        <v>20034</v>
      </c>
      <c r="G13" s="46">
        <v>20034</v>
      </c>
      <c r="H13" s="20">
        <f t="shared" si="2"/>
        <v>0</v>
      </c>
      <c r="I13" s="42">
        <f t="shared" si="3"/>
        <v>100</v>
      </c>
      <c r="J13" s="45" t="s">
        <v>153</v>
      </c>
      <c r="K13" s="45"/>
      <c r="L13" s="57">
        <v>2</v>
      </c>
      <c r="M13" s="58">
        <v>2</v>
      </c>
      <c r="N13" s="19">
        <f t="shared" si="0"/>
        <v>0</v>
      </c>
      <c r="O13" s="19">
        <f t="shared" si="1"/>
        <v>0</v>
      </c>
    </row>
    <row r="14" spans="1:15" ht="60" x14ac:dyDescent="0.25">
      <c r="A14" s="8"/>
      <c r="B14" s="174"/>
      <c r="C14" s="179"/>
      <c r="D14" s="19"/>
      <c r="E14" s="61"/>
      <c r="F14" s="58"/>
      <c r="G14" s="58"/>
      <c r="H14" s="20">
        <f t="shared" si="2"/>
        <v>0</v>
      </c>
      <c r="I14" s="42" t="e">
        <f t="shared" si="3"/>
        <v>#DIV/0!</v>
      </c>
      <c r="J14" s="59" t="s">
        <v>150</v>
      </c>
      <c r="K14" s="59"/>
      <c r="L14" s="60">
        <v>93.2</v>
      </c>
      <c r="M14" s="44">
        <v>93.2</v>
      </c>
      <c r="N14" s="19">
        <f t="shared" si="0"/>
        <v>0</v>
      </c>
      <c r="O14" s="19">
        <f t="shared" si="1"/>
        <v>0</v>
      </c>
    </row>
    <row r="15" spans="1:15" ht="25.5" x14ac:dyDescent="0.25">
      <c r="A15" s="8"/>
      <c r="B15" s="174"/>
      <c r="C15" s="176" t="s">
        <v>155</v>
      </c>
      <c r="D15" s="19"/>
      <c r="E15" s="45" t="s">
        <v>149</v>
      </c>
      <c r="F15" s="46">
        <v>50916</v>
      </c>
      <c r="G15" s="46">
        <v>50916</v>
      </c>
      <c r="H15" s="20">
        <f t="shared" si="2"/>
        <v>0</v>
      </c>
      <c r="I15" s="42">
        <f t="shared" si="3"/>
        <v>100</v>
      </c>
      <c r="J15" s="45" t="s">
        <v>153</v>
      </c>
      <c r="K15" s="45"/>
      <c r="L15" s="57">
        <v>15</v>
      </c>
      <c r="M15" s="58">
        <v>15</v>
      </c>
      <c r="N15" s="19">
        <f t="shared" si="0"/>
        <v>0</v>
      </c>
      <c r="O15" s="19">
        <f t="shared" si="1"/>
        <v>0</v>
      </c>
    </row>
    <row r="16" spans="1:15" ht="60" x14ac:dyDescent="0.25">
      <c r="A16" s="8"/>
      <c r="B16" s="174"/>
      <c r="C16" s="177"/>
      <c r="D16" s="19"/>
      <c r="E16" s="61"/>
      <c r="F16" s="58"/>
      <c r="G16" s="58"/>
      <c r="H16" s="20">
        <f t="shared" si="2"/>
        <v>0</v>
      </c>
      <c r="I16" s="42" t="e">
        <f t="shared" si="3"/>
        <v>#DIV/0!</v>
      </c>
      <c r="J16" s="59" t="s">
        <v>150</v>
      </c>
      <c r="K16" s="59"/>
      <c r="L16" s="60">
        <v>93.2</v>
      </c>
      <c r="M16" s="44">
        <v>93.2</v>
      </c>
      <c r="N16" s="19">
        <f t="shared" si="0"/>
        <v>0</v>
      </c>
      <c r="O16" s="19">
        <f t="shared" si="1"/>
        <v>0</v>
      </c>
    </row>
    <row r="17" spans="1:15" ht="25.5" x14ac:dyDescent="0.25">
      <c r="A17" s="8"/>
      <c r="B17" s="174"/>
      <c r="C17" s="173" t="s">
        <v>156</v>
      </c>
      <c r="D17" s="19"/>
      <c r="E17" s="45" t="s">
        <v>149</v>
      </c>
      <c r="F17" s="58">
        <v>44200</v>
      </c>
      <c r="G17" s="58">
        <v>44200</v>
      </c>
      <c r="H17" s="20">
        <f t="shared" si="2"/>
        <v>0</v>
      </c>
      <c r="I17" s="42">
        <f t="shared" si="3"/>
        <v>100</v>
      </c>
      <c r="J17" s="45" t="s">
        <v>157</v>
      </c>
      <c r="K17" s="45"/>
      <c r="L17" s="8">
        <v>10</v>
      </c>
      <c r="M17" s="8">
        <v>23</v>
      </c>
      <c r="N17" s="19">
        <f t="shared" si="0"/>
        <v>-13</v>
      </c>
      <c r="O17" s="19">
        <f t="shared" si="1"/>
        <v>-0.65</v>
      </c>
    </row>
    <row r="18" spans="1:15" ht="38.25" x14ac:dyDescent="0.25">
      <c r="A18" s="8"/>
      <c r="B18" s="174"/>
      <c r="C18" s="174"/>
      <c r="D18" s="19"/>
      <c r="E18" s="61"/>
      <c r="F18" s="58"/>
      <c r="G18" s="58"/>
      <c r="H18" s="20">
        <f t="shared" si="2"/>
        <v>0</v>
      </c>
      <c r="I18" s="42" t="e">
        <f t="shared" si="3"/>
        <v>#DIV/0!</v>
      </c>
      <c r="J18" s="55" t="s">
        <v>158</v>
      </c>
      <c r="K18" s="55"/>
      <c r="L18" s="8">
        <v>30</v>
      </c>
      <c r="M18" s="8">
        <v>30</v>
      </c>
      <c r="N18" s="19">
        <f t="shared" si="0"/>
        <v>0</v>
      </c>
      <c r="O18" s="19">
        <f t="shared" si="1"/>
        <v>0</v>
      </c>
    </row>
    <row r="19" spans="1:15" ht="60" x14ac:dyDescent="0.25">
      <c r="A19" s="8"/>
      <c r="B19" s="174"/>
      <c r="C19" s="175"/>
      <c r="D19" s="19"/>
      <c r="E19" s="61"/>
      <c r="F19" s="58"/>
      <c r="G19" s="58"/>
      <c r="H19" s="20">
        <f t="shared" si="2"/>
        <v>0</v>
      </c>
      <c r="I19" s="42" t="e">
        <f t="shared" si="3"/>
        <v>#DIV/0!</v>
      </c>
      <c r="J19" s="59" t="s">
        <v>150</v>
      </c>
      <c r="K19" s="59"/>
      <c r="L19" s="60">
        <v>93.2</v>
      </c>
      <c r="M19" s="44">
        <v>93.2</v>
      </c>
      <c r="N19" s="19">
        <f t="shared" si="0"/>
        <v>0</v>
      </c>
      <c r="O19" s="19">
        <f t="shared" si="1"/>
        <v>0</v>
      </c>
    </row>
    <row r="20" spans="1:15" ht="25.5" x14ac:dyDescent="0.25">
      <c r="A20" s="8"/>
      <c r="B20" s="174"/>
      <c r="C20" s="176" t="s">
        <v>159</v>
      </c>
      <c r="D20" s="19"/>
      <c r="E20" s="45" t="s">
        <v>149</v>
      </c>
      <c r="F20" s="46">
        <v>8694</v>
      </c>
      <c r="G20" s="46">
        <v>8694</v>
      </c>
      <c r="H20" s="20">
        <f t="shared" si="2"/>
        <v>0</v>
      </c>
      <c r="I20" s="42">
        <f t="shared" si="3"/>
        <v>100</v>
      </c>
      <c r="J20" s="45" t="s">
        <v>157</v>
      </c>
      <c r="K20" s="45"/>
      <c r="L20" s="60">
        <v>1</v>
      </c>
      <c r="M20" s="44">
        <v>1</v>
      </c>
      <c r="N20" s="19">
        <f t="shared" si="0"/>
        <v>0</v>
      </c>
      <c r="O20" s="19">
        <f t="shared" si="1"/>
        <v>0</v>
      </c>
    </row>
    <row r="21" spans="1:15" ht="60" x14ac:dyDescent="0.25">
      <c r="A21" s="20"/>
      <c r="B21" s="175"/>
      <c r="C21" s="177"/>
      <c r="D21" s="19"/>
      <c r="E21" s="61"/>
      <c r="F21" s="58"/>
      <c r="G21" s="58"/>
      <c r="H21" s="20">
        <f t="shared" si="2"/>
        <v>0</v>
      </c>
      <c r="I21" s="42" t="e">
        <f t="shared" si="3"/>
        <v>#DIV/0!</v>
      </c>
      <c r="J21" s="59" t="s">
        <v>150</v>
      </c>
      <c r="K21" s="59"/>
      <c r="L21" s="60">
        <v>93.2</v>
      </c>
      <c r="M21" s="44">
        <v>93.2</v>
      </c>
      <c r="N21" s="19">
        <f t="shared" si="0"/>
        <v>0</v>
      </c>
      <c r="O21" s="19">
        <f t="shared" si="1"/>
        <v>0</v>
      </c>
    </row>
    <row r="22" spans="1:15" ht="63.75" x14ac:dyDescent="0.25">
      <c r="A22" s="20"/>
      <c r="B22" s="62" t="s">
        <v>160</v>
      </c>
      <c r="C22" s="56" t="s">
        <v>161</v>
      </c>
      <c r="D22" s="19"/>
      <c r="E22" s="61"/>
      <c r="F22" s="58"/>
      <c r="G22" s="58"/>
      <c r="H22" s="20">
        <f t="shared" si="2"/>
        <v>0</v>
      </c>
      <c r="I22" s="42" t="e">
        <f t="shared" si="3"/>
        <v>#DIV/0!</v>
      </c>
      <c r="J22" s="45" t="s">
        <v>162</v>
      </c>
      <c r="K22" s="45"/>
      <c r="L22" s="60">
        <v>100</v>
      </c>
      <c r="M22" s="44">
        <v>100</v>
      </c>
      <c r="N22" s="19">
        <f t="shared" si="0"/>
        <v>0</v>
      </c>
      <c r="O22" s="19">
        <f t="shared" si="1"/>
        <v>0</v>
      </c>
    </row>
  </sheetData>
  <mergeCells count="23">
    <mergeCell ref="B11:B21"/>
    <mergeCell ref="C11:C12"/>
    <mergeCell ref="C13:C14"/>
    <mergeCell ref="C15:C16"/>
    <mergeCell ref="C17:C19"/>
    <mergeCell ref="C20:C21"/>
    <mergeCell ref="D4:D7"/>
    <mergeCell ref="F4:F7"/>
    <mergeCell ref="G4:G7"/>
    <mergeCell ref="N5:N7"/>
    <mergeCell ref="O5:O7"/>
    <mergeCell ref="H5:H7"/>
    <mergeCell ref="J3:O3"/>
    <mergeCell ref="E3:H3"/>
    <mergeCell ref="J4:J7"/>
    <mergeCell ref="L4:L7"/>
    <mergeCell ref="M4:M7"/>
    <mergeCell ref="N4:O4"/>
    <mergeCell ref="B9:B10"/>
    <mergeCell ref="C9:C10"/>
    <mergeCell ref="A3:A7"/>
    <mergeCell ref="B3:B7"/>
    <mergeCell ref="C3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B6" sqref="B6:H7"/>
    </sheetView>
  </sheetViews>
  <sheetFormatPr defaultRowHeight="15" x14ac:dyDescent="0.25"/>
  <cols>
    <col min="2" max="2" width="45.85546875" customWidth="1"/>
    <col min="3" max="3" width="26" customWidth="1"/>
    <col min="4" max="4" width="18.85546875" customWidth="1"/>
    <col min="5" max="11" width="26" customWidth="1"/>
  </cols>
  <sheetData>
    <row r="1" spans="1:11" ht="18.75" x14ac:dyDescent="0.3">
      <c r="A1" s="184" t="s">
        <v>167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.75" x14ac:dyDescent="0.25">
      <c r="A2" s="72"/>
      <c r="B2" s="73"/>
      <c r="C2" s="72"/>
      <c r="D2" s="74"/>
      <c r="E2" s="74"/>
      <c r="F2" s="74"/>
      <c r="G2" s="74"/>
      <c r="H2" s="74"/>
      <c r="I2" s="75"/>
      <c r="J2" s="75"/>
      <c r="K2" s="75"/>
    </row>
    <row r="3" spans="1:11" ht="40.5" customHeight="1" x14ac:dyDescent="0.25">
      <c r="A3" s="185" t="s">
        <v>1</v>
      </c>
      <c r="B3" s="186" t="s">
        <v>168</v>
      </c>
      <c r="C3" s="186" t="s">
        <v>169</v>
      </c>
      <c r="D3" s="185" t="s">
        <v>170</v>
      </c>
      <c r="E3" s="186" t="s">
        <v>171</v>
      </c>
      <c r="F3" s="185" t="s">
        <v>172</v>
      </c>
      <c r="G3" s="185"/>
      <c r="H3" s="185"/>
      <c r="I3" s="188" t="s">
        <v>163</v>
      </c>
      <c r="J3" s="189"/>
      <c r="K3" s="189"/>
    </row>
    <row r="4" spans="1:11" ht="60.75" customHeight="1" x14ac:dyDescent="0.25">
      <c r="A4" s="185"/>
      <c r="B4" s="187"/>
      <c r="C4" s="187"/>
      <c r="D4" s="185"/>
      <c r="E4" s="187"/>
      <c r="F4" s="76" t="s">
        <v>164</v>
      </c>
      <c r="G4" s="76" t="s">
        <v>165</v>
      </c>
      <c r="H4" s="76" t="s">
        <v>166</v>
      </c>
      <c r="I4" s="76" t="s">
        <v>164</v>
      </c>
      <c r="J4" s="76" t="s">
        <v>165</v>
      </c>
      <c r="K4" s="76" t="s">
        <v>166</v>
      </c>
    </row>
    <row r="5" spans="1:11" x14ac:dyDescent="0.25">
      <c r="A5" s="77">
        <v>1</v>
      </c>
      <c r="B5" s="78">
        <v>2</v>
      </c>
      <c r="C5" s="77">
        <v>3</v>
      </c>
      <c r="D5" s="77">
        <v>4</v>
      </c>
      <c r="E5" s="77">
        <v>5</v>
      </c>
      <c r="F5" s="77">
        <v>6</v>
      </c>
      <c r="G5" s="77"/>
      <c r="H5" s="77"/>
      <c r="I5" s="77">
        <v>9</v>
      </c>
      <c r="J5" s="77">
        <v>10</v>
      </c>
      <c r="K5" s="77">
        <v>10</v>
      </c>
    </row>
    <row r="6" spans="1:11" ht="15.75" x14ac:dyDescent="0.25">
      <c r="A6" s="77"/>
      <c r="B6" s="180" t="s">
        <v>173</v>
      </c>
      <c r="C6" s="181"/>
      <c r="D6" s="181"/>
      <c r="E6" s="181"/>
      <c r="F6" s="181"/>
      <c r="G6" s="181"/>
      <c r="H6" s="181"/>
      <c r="I6" s="79"/>
      <c r="J6" s="79"/>
      <c r="K6" s="79"/>
    </row>
    <row r="7" spans="1:11" x14ac:dyDescent="0.25">
      <c r="A7" s="77"/>
      <c r="B7" s="182" t="s">
        <v>174</v>
      </c>
      <c r="C7" s="183"/>
      <c r="D7" s="183"/>
      <c r="E7" s="183"/>
      <c r="F7" s="183"/>
      <c r="G7" s="183"/>
      <c r="H7" s="183"/>
      <c r="I7" s="79"/>
      <c r="J7" s="79"/>
      <c r="K7" s="79"/>
    </row>
    <row r="8" spans="1:11" ht="31.5" x14ac:dyDescent="0.25">
      <c r="A8" s="80"/>
      <c r="B8" s="81" t="s">
        <v>175</v>
      </c>
      <c r="C8" s="82" t="s">
        <v>176</v>
      </c>
      <c r="D8" s="83" t="s">
        <v>177</v>
      </c>
      <c r="E8" s="84" t="s">
        <v>178</v>
      </c>
      <c r="F8" s="85">
        <v>1281104</v>
      </c>
      <c r="G8" s="86">
        <v>1277094</v>
      </c>
      <c r="H8" s="85">
        <v>1277094</v>
      </c>
      <c r="I8" s="87">
        <v>115802.3</v>
      </c>
      <c r="J8" s="87">
        <v>117219.26</v>
      </c>
      <c r="K8" s="87">
        <v>117219.26</v>
      </c>
    </row>
    <row r="9" spans="1:11" ht="47.25" x14ac:dyDescent="0.25">
      <c r="A9" s="80"/>
      <c r="B9" s="81" t="s">
        <v>179</v>
      </c>
      <c r="C9" s="82" t="s">
        <v>180</v>
      </c>
      <c r="D9" s="83" t="s">
        <v>177</v>
      </c>
      <c r="E9" s="84" t="s">
        <v>178</v>
      </c>
      <c r="F9" s="85">
        <v>303594</v>
      </c>
      <c r="G9" s="86">
        <v>311238</v>
      </c>
      <c r="H9" s="85">
        <v>311238</v>
      </c>
      <c r="I9" s="87">
        <v>26015.22</v>
      </c>
      <c r="J9" s="87">
        <v>26015.22</v>
      </c>
      <c r="K9" s="87">
        <v>26015.22</v>
      </c>
    </row>
    <row r="10" spans="1:11" ht="94.5" x14ac:dyDescent="0.25">
      <c r="A10" s="80"/>
      <c r="B10" s="81" t="s">
        <v>181</v>
      </c>
      <c r="C10" s="82">
        <v>252</v>
      </c>
      <c r="D10" s="83" t="s">
        <v>182</v>
      </c>
      <c r="E10" s="84" t="s">
        <v>183</v>
      </c>
      <c r="F10" s="85">
        <v>155</v>
      </c>
      <c r="G10" s="86">
        <v>154</v>
      </c>
      <c r="H10" s="85">
        <v>154</v>
      </c>
      <c r="I10" s="87">
        <v>94322.9</v>
      </c>
      <c r="J10" s="87">
        <v>102600.94</v>
      </c>
      <c r="K10" s="87">
        <v>102600.94</v>
      </c>
    </row>
  </sheetData>
  <mergeCells count="10">
    <mergeCell ref="B6:H6"/>
    <mergeCell ref="B7:H7"/>
    <mergeCell ref="A1:K1"/>
    <mergeCell ref="A3:A4"/>
    <mergeCell ref="B3:B4"/>
    <mergeCell ref="C3:C4"/>
    <mergeCell ref="D3:D4"/>
    <mergeCell ref="E3:E4"/>
    <mergeCell ref="F3:H3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Администрация</vt:lpstr>
      <vt:lpstr>ДОУ</vt:lpstr>
      <vt:lpstr>СОШ</vt:lpstr>
      <vt:lpstr>ДОП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2022-05-31T07:04:31Z</dcterms:modified>
</cp:coreProperties>
</file>