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в проект 2024-2026 " sheetId="3" r:id="rId1"/>
  </sheets>
  <definedNames>
    <definedName name="_xlnm._FilterDatabase" localSheetId="0" hidden="1">'РИД в проект 2024-2026 '!$A$14:$Z$259</definedName>
    <definedName name="_xlnm.Print_Titles" localSheetId="0">'РИД в проект 2024-2026 '!$12:$15</definedName>
    <definedName name="_xlnm.Print_Area" localSheetId="0">'РИД в проект 2024-2026 '!$A$2:$S$266</definedName>
  </definedNames>
  <calcPr calcId="145621" iterate="1"/>
</workbook>
</file>

<file path=xl/calcChain.xml><?xml version="1.0" encoding="utf-8"?>
<calcChain xmlns="http://schemas.openxmlformats.org/spreadsheetml/2006/main">
  <c r="Q260" i="3" l="1"/>
  <c r="R260" i="3"/>
  <c r="S260" i="3"/>
  <c r="T25" i="3" l="1"/>
  <c r="T70" i="3"/>
  <c r="T255" i="3" l="1"/>
  <c r="T254" i="3"/>
  <c r="T252" i="3"/>
  <c r="T249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7" i="3"/>
  <c r="T221" i="3"/>
  <c r="T220" i="3"/>
  <c r="T207" i="3"/>
  <c r="T204" i="3"/>
  <c r="O203" i="3"/>
  <c r="T203" i="3" s="1"/>
  <c r="O202" i="3"/>
  <c r="T202" i="3" s="1"/>
  <c r="O200" i="3"/>
  <c r="T200" i="3" s="1"/>
  <c r="P199" i="3"/>
  <c r="O199" i="3"/>
  <c r="P198" i="3"/>
  <c r="O198" i="3"/>
  <c r="T198" i="3" s="1"/>
  <c r="T197" i="3"/>
  <c r="O197" i="3"/>
  <c r="P196" i="3"/>
  <c r="O196" i="3"/>
  <c r="O260" i="3" s="1"/>
  <c r="T195" i="3"/>
  <c r="V194" i="3"/>
  <c r="T194" i="3"/>
  <c r="T187" i="3"/>
  <c r="T186" i="3"/>
  <c r="T184" i="3"/>
  <c r="T181" i="3"/>
  <c r="T171" i="3"/>
  <c r="T170" i="3"/>
  <c r="T169" i="3"/>
  <c r="T168" i="3"/>
  <c r="T163" i="3"/>
  <c r="T162" i="3"/>
  <c r="T161" i="3"/>
  <c r="T160" i="3"/>
  <c r="T154" i="3"/>
  <c r="T153" i="3"/>
  <c r="T152" i="3"/>
  <c r="T151" i="3"/>
  <c r="T150" i="3"/>
  <c r="T145" i="3"/>
  <c r="T144" i="3"/>
  <c r="T143" i="3"/>
  <c r="T142" i="3"/>
  <c r="T137" i="3"/>
  <c r="T136" i="3"/>
  <c r="T135" i="3"/>
  <c r="T134" i="3"/>
  <c r="T115" i="3"/>
  <c r="T114" i="3"/>
  <c r="T113" i="3"/>
  <c r="T112" i="3"/>
  <c r="T111" i="3"/>
  <c r="T102" i="3"/>
  <c r="T101" i="3"/>
  <c r="T100" i="3"/>
  <c r="T99" i="3"/>
  <c r="T98" i="3"/>
  <c r="T97" i="3"/>
  <c r="T96" i="3"/>
  <c r="T88" i="3"/>
  <c r="T87" i="3"/>
  <c r="T82" i="3"/>
  <c r="T81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W16" i="3" s="1"/>
  <c r="T16" i="3"/>
  <c r="P260" i="3" l="1"/>
  <c r="T180" i="3"/>
  <c r="T199" i="3"/>
  <c r="T196" i="3"/>
  <c r="V195" i="3"/>
</calcChain>
</file>

<file path=xl/sharedStrings.xml><?xml version="1.0" encoding="utf-8"?>
<sst xmlns="http://schemas.openxmlformats.org/spreadsheetml/2006/main" count="1268" uniqueCount="607">
  <si>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</si>
  <si>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</si>
  <si>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</si>
  <si>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</si>
  <si>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</si>
  <si>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</si>
  <si>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</si>
  <si>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</si>
  <si>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</si>
  <si>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</si>
  <si>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</si>
  <si>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</si>
  <si>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</si>
  <si>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</si>
  <si>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</si>
  <si>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</si>
  <si>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</si>
  <si>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</si>
  <si>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</si>
  <si>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</si>
  <si>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</si>
  <si>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</si>
  <si>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</si>
  <si>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</si>
  <si>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</si>
  <si>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</si>
  <si>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</si>
  <si>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</si>
  <si>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</si>
  <si>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</si>
  <si>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</si>
  <si>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</si>
  <si>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</si>
  <si>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</si>
  <si>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</si>
  <si>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</si>
  <si>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</si>
  <si>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</si>
  <si>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</si>
  <si>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</si>
  <si>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</si>
  <si>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</si>
  <si>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</si>
  <si>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</si>
  <si>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</si>
  <si>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</si>
  <si>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</si>
  <si>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</si>
  <si>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</si>
  <si>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</si>
  <si>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</si>
  <si>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</si>
  <si>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</si>
  <si>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</si>
  <si>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</si>
  <si>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</si>
  <si>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</si>
  <si>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</si>
  <si>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</si>
  <si>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</si>
  <si>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</si>
  <si>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</si>
  <si>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</si>
  <si>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</si>
  <si>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</si>
  <si>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</si>
  <si>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</si>
  <si>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</si>
  <si>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</si>
  <si>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</si>
  <si>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</si>
  <si>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</si>
  <si>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</si>
  <si>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</si>
  <si>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</si>
  <si>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</si>
  <si>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</si>
  <si>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</si>
  <si>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</si>
  <si>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</si>
  <si>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</si>
  <si>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</si>
  <si>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</si>
  <si>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</si>
  <si>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</si>
  <si>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</si>
  <si>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</si>
  <si>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</si>
  <si>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</si>
  <si>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</si>
  <si>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</si>
  <si>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</si>
  <si>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</si>
  <si>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</si>
  <si>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</si>
  <si>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</si>
  <si>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</si>
  <si>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</si>
  <si>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</si>
  <si>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</si>
  <si>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</si>
  <si>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</si>
  <si>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</si>
  <si>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</si>
  <si>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</si>
  <si>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</si>
  <si>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</si>
  <si>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</si>
  <si>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</si>
  <si>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</si>
  <si>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</si>
  <si>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</si>
  <si>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</si>
  <si>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</si>
  <si>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</si>
  <si>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</si>
  <si>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</si>
  <si>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</si>
  <si>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</si>
  <si>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</si>
  <si>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</si>
  <si>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</si>
  <si>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</si>
  <si>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</si>
  <si>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</si>
  <si>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</si>
  <si>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</si>
  <si>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</si>
  <si>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</si>
  <si>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</si>
  <si>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</si>
  <si>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</si>
  <si>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</si>
  <si>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</si>
  <si>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</si>
  <si>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</si>
  <si>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</si>
  <si>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</si>
  <si>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</si>
  <si>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</si>
  <si>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</si>
  <si>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</si>
  <si>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</si>
  <si>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</si>
  <si>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</si>
  <si>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</si>
  <si>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</si>
  <si>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</si>
  <si>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</si>
  <si>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</si>
  <si>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</si>
  <si>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</si>
  <si>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</si>
  <si>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</si>
  <si>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</si>
  <si>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</si>
  <si>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</si>
  <si>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</si>
  <si>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</si>
  <si>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</si>
  <si>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</si>
  <si>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</si>
  <si>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</si>
  <si>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</si>
  <si>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</si>
  <si>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</si>
  <si>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</si>
  <si>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</si>
  <si>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</si>
  <si>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</si>
  <si>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</si>
  <si>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</si>
  <si>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</si>
  <si>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</si>
  <si>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</si>
  <si>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</si>
  <si>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</si>
  <si>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</si>
  <si>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</si>
  <si>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</si>
  <si>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</si>
  <si>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</si>
  <si>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</si>
  <si>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</si>
  <si>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</si>
  <si>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</si>
  <si>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</si>
  <si>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</si>
  <si>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</si>
  <si>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</si>
  <si>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</si>
  <si>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</si>
  <si>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</si>
  <si>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</si>
  <si>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</si>
  <si>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</si>
  <si>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</si>
  <si>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</si>
  <si>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</si>
  <si>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</si>
  <si>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</si>
  <si>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</si>
  <si>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</si>
  <si>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</si>
  <si>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</si>
  <si>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</si>
  <si>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</si>
  <si>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</si>
  <si>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</si>
  <si>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</si>
  <si>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</si>
  <si>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</si>
  <si>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</si>
  <si>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</si>
  <si>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</si>
  <si>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</si>
  <si>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</si>
  <si>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</si>
  <si>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</si>
  <si>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</si>
  <si>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</si>
  <si>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</si>
  <si>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</si>
  <si>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</si>
  <si>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</si>
  <si>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</si>
  <si>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</si>
  <si>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</si>
  <si>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</si>
  <si>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</si>
  <si>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</si>
  <si>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</si>
  <si>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</si>
  <si>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</si>
  <si>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</si>
  <si>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</si>
  <si>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</si>
  <si>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</si>
  <si>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</si>
  <si>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</si>
  <si>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</si>
  <si>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</si>
  <si>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</si>
  <si>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</si>
  <si>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</si>
  <si>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</si>
  <si>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</si>
  <si>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</si>
  <si>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</si>
  <si>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</si>
  <si>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</si>
  <si>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</si>
  <si>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</si>
  <si>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</si>
  <si>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</si>
  <si>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</si>
  <si>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</si>
  <si>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</si>
  <si>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</si>
  <si>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</si>
  <si>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</si>
  <si>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</si>
  <si>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</si>
  <si>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</si>
  <si>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</si>
  <si>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</si>
  <si>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</si>
  <si>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</si>
  <si>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</si>
  <si>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</si>
  <si>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</si>
  <si>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</si>
  <si>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</si>
  <si>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</si>
  <si>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</si>
  <si>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</si>
  <si>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</si>
  <si>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</si>
  <si>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</si>
  <si>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</si>
  <si>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</si>
  <si>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</si>
  <si>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</si>
  <si>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</si>
  <si>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</si>
  <si>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</si>
  <si>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</si>
  <si>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</si>
  <si>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</si>
  <si>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</si>
  <si>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</si>
  <si>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</si>
  <si>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</si>
  <si>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</si>
  <si>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</si>
  <si>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</si>
  <si>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</si>
  <si>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</si>
  <si>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</si>
  <si>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</si>
  <si>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</si>
  <si>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</si>
  <si>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</si>
  <si>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</si>
  <si>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</si>
  <si>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</si>
  <si>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</si>
  <si>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</si>
  <si>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</si>
  <si>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</si>
  <si>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</si>
  <si>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</si>
  <si>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</si>
  <si>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</si>
  <si>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</si>
  <si>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</si>
  <si>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</si>
  <si>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</si>
  <si>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</si>
  <si>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</si>
  <si>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</si>
  <si>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</si>
  <si>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</si>
  <si>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</si>
  <si>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</si>
  <si>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</si>
  <si>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</si>
  <si>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</si>
  <si>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</si>
  <si>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</si>
  <si>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</si>
  <si>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</si>
  <si>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</si>
  <si>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</si>
  <si>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</si>
  <si>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</si>
  <si>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</si>
  <si>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</si>
  <si>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</si>
  <si>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</si>
  <si>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</si>
  <si>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</si>
  <si>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</si>
  <si>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</si>
  <si>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</si>
  <si>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</si>
  <si>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</si>
  <si>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</si>
  <si>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</si>
  <si>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</si>
  <si>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</si>
  <si>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</si>
  <si>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</si>
  <si>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</si>
  <si>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</si>
  <si>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</si>
  <si>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</si>
  <si>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</si>
  <si>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</si>
  <si>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</si>
  <si>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</si>
  <si>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</si>
  <si>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</si>
  <si>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</si>
  <si>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</si>
  <si>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</si>
  <si>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</si>
  <si>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</si>
  <si>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</si>
  <si>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</si>
  <si>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</si>
  <si>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</si>
  <si>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</si>
  <si>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</si>
  <si>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</si>
  <si>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</si>
  <si>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</si>
  <si>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</si>
  <si>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</si>
  <si>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</si>
  <si>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</si>
  <si>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</si>
  <si>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</si>
  <si>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</si>
  <si>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</si>
  <si>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</si>
  <si>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</si>
  <si>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</si>
  <si>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</si>
  <si>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</si>
  <si>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</si>
  <si>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</si>
  <si>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</si>
  <si>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</si>
  <si>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</si>
  <si>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</si>
  <si>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</si>
  <si>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</si>
  <si>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</si>
  <si>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</si>
  <si>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</si>
  <si>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701100000000000000000240001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</si>
  <si>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</si>
  <si>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</si>
  <si>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</si>
  <si>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</si>
  <si>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</si>
  <si>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</si>
  <si>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</si>
  <si>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</si>
  <si>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</si>
  <si>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</si>
  <si>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</si>
  <si>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</si>
  <si>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</si>
  <si>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</si>
  <si>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</si>
  <si>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</si>
  <si>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</si>
  <si>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</si>
  <si>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</si>
  <si>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</si>
  <si>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</si>
  <si>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</si>
  <si>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</si>
  <si>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</si>
  <si>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</si>
  <si>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</si>
  <si>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</si>
  <si>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</si>
  <si>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</si>
  <si>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</si>
  <si>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</si>
  <si>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</si>
  <si>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</si>
  <si>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</si>
  <si>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</si>
  <si>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</si>
  <si>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</si>
  <si>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</si>
  <si>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</si>
  <si>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</si>
  <si>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</si>
  <si>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</si>
  <si>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</si>
  <si>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</si>
  <si>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</si>
  <si>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</si>
  <si>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</si>
  <si>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</si>
  <si>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</si>
  <si>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</si>
  <si>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</si>
  <si>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</si>
  <si>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</si>
  <si>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</si>
  <si>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</si>
  <si>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</si>
  <si>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</si>
  <si>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</si>
  <si>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</si>
  <si>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</si>
  <si>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</si>
  <si>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</si>
  <si>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</si>
  <si>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</si>
  <si>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</si>
  <si>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</si>
  <si>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</si>
  <si>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</si>
  <si>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</si>
  <si>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</si>
  <si>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</si>
  <si>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</si>
  <si>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</si>
  <si>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</si>
  <si>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</si>
  <si>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</si>
  <si>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</si>
  <si>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</si>
  <si>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</si>
  <si>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</si>
  <si>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</si>
  <si>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</si>
  <si>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</si>
  <si>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</si>
  <si>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</si>
  <si>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</si>
  <si>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</si>
  <si>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</si>
  <si>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</si>
  <si>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</si>
  <si>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</si>
  <si>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</si>
  <si>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</si>
  <si>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</si>
  <si>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</si>
  <si>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</si>
  <si>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</si>
  <si>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</si>
  <si>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</si>
  <si>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</si>
  <si>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</si>
  <si>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</si>
  <si>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</si>
  <si>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</si>
  <si>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</si>
  <si>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</si>
  <si>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</si>
  <si>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</si>
  <si>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</si>
  <si>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</si>
  <si>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</si>
  <si>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</si>
  <si>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</si>
  <si>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</si>
  <si>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</si>
  <si>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</si>
  <si>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</si>
  <si>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</si>
  <si>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</si>
  <si>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</si>
  <si>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</si>
  <si>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</si>
  <si>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</si>
  <si>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</si>
  <si>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</si>
  <si>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</si>
  <si>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</si>
  <si>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</si>
  <si>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</si>
  <si>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</si>
  <si>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</si>
  <si>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</si>
  <si>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</si>
  <si>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</si>
  <si>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</si>
  <si>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</si>
  <si>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01.11.2023г.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</si>
  <si>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</si>
  <si>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</si>
  <si>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</si>
  <si>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</si>
  <si>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</si>
  <si>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</si>
  <si>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</si>
  <si>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</si>
  <si>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</si>
  <si>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</si>
  <si>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</si>
  <si>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</si>
  <si>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</si>
  <si>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</si>
  <si>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</si>
  <si>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</si>
  <si>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</si>
  <si>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</si>
  <si>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</si>
  <si>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</si>
  <si>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</si>
  <si>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</si>
  <si>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</si>
  <si>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</si>
  <si>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</si>
  <si>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</si>
  <si>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</si>
  <si>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29.11.2023г.</t>
  </si>
  <si>
    <t>(№2 с поправками к  проекту решения)</t>
  </si>
  <si>
    <t>182100000000000000000240002</t>
  </si>
  <si>
    <t>770100000000000000000240002</t>
  </si>
  <si>
    <t>771100000000000000000240002</t>
  </si>
  <si>
    <t>772100000000000000000240002</t>
  </si>
  <si>
    <t>773100000000000000000240002</t>
  </si>
  <si>
    <t>774100000000000000000240002</t>
  </si>
  <si>
    <t>776100000000000000000240002</t>
  </si>
  <si>
    <t>779100000000000000000240002</t>
  </si>
  <si>
    <t>780100000000000000000240002</t>
  </si>
  <si>
    <t>781100000000000000000240002</t>
  </si>
  <si>
    <t>701100000000000000000240002</t>
  </si>
  <si>
    <t>011100000000000000000240002</t>
  </si>
  <si>
    <t>702100000000000000000240002</t>
  </si>
  <si>
    <t>048100000000000000000240002</t>
  </si>
  <si>
    <t>704100000000000000000240002</t>
  </si>
  <si>
    <t>709100000000000000000240002</t>
  </si>
  <si>
    <t>008100000000000000000240002</t>
  </si>
  <si>
    <t>002100000000000000000240002</t>
  </si>
  <si>
    <t>745100000000000000000240002</t>
  </si>
  <si>
    <t>188100000000000000000240002</t>
  </si>
  <si>
    <t>775100000000000000000240002</t>
  </si>
  <si>
    <t>778100000000000000000240002</t>
  </si>
  <si>
    <t>704200000000000000000240002</t>
  </si>
  <si>
    <t>701200000000000000000240002</t>
  </si>
  <si>
    <t>706200000000000000000240002</t>
  </si>
  <si>
    <t>775200000000000000000240002</t>
  </si>
  <si>
    <t>707200000000000000000240002</t>
  </si>
  <si>
    <t>770200000000000000000240002</t>
  </si>
  <si>
    <t>771200000000000000000240002</t>
  </si>
  <si>
    <t>772200000000000000000240002</t>
  </si>
  <si>
    <t>773200000000000000000240002</t>
  </si>
  <si>
    <t>774200000000000000000240002</t>
  </si>
  <si>
    <t>778200000000000000000240002</t>
  </si>
  <si>
    <t>779 200000000000000000240002</t>
  </si>
  <si>
    <t>780200000000000000000240002</t>
  </si>
  <si>
    <t>781200000000000000000240002</t>
  </si>
  <si>
    <t>70120000000000000000240002</t>
  </si>
  <si>
    <t>731200000000000000000240002</t>
  </si>
  <si>
    <t>709200000000000000000240002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</si>
</sst>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5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vertical="center" wrapText="1"/>
    </xf>
    <xf numFmtId="0" fontId="15" fillId="2" borderId="8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49" fontId="10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19" fillId="2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4" fontId="20" fillId="0" borderId="8" xfId="1" applyNumberFormat="1" applyFont="1" applyFill="1" applyBorder="1" applyAlignment="1">
      <alignment horizontal="right" vertical="center"/>
    </xf>
    <xf numFmtId="4" fontId="16" fillId="2" borderId="0" xfId="1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9" fillId="3" borderId="1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0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4" fontId="30" fillId="2" borderId="4" xfId="0" applyNumberFormat="1" applyFont="1" applyFill="1" applyBorder="1" applyAlignment="1">
      <alignment horizontal="center"/>
    </xf>
    <xf numFmtId="0" fontId="30" fillId="2" borderId="4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view="pageBreakPreview" topLeftCell="A13" zoomScaleNormal="100" zoomScaleSheetLayoutView="100" workbookViewId="0">
      <selection activeCell="B215" sqref="B215:E215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87"/>
      <c r="R1" s="87"/>
      <c r="S1" s="87"/>
    </row>
    <row r="2" spans="1:23" ht="70.5" customHeight="1" x14ac:dyDescent="0.25">
      <c r="A2" s="88" t="s">
        <v>400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89"/>
      <c r="L3" s="89"/>
      <c r="M3" s="89"/>
      <c r="N3" s="89"/>
      <c r="O3" s="89"/>
      <c r="P3" s="63"/>
      <c r="Q3" s="63"/>
      <c r="R3" s="63"/>
      <c r="S3" s="36" t="s">
        <v>0</v>
      </c>
    </row>
    <row r="4" spans="1:23" x14ac:dyDescent="0.25">
      <c r="A4" s="23"/>
      <c r="B4" s="23"/>
      <c r="C4" s="23"/>
      <c r="D4" s="23"/>
      <c r="E4" s="22"/>
      <c r="F4" s="22"/>
      <c r="G4" s="22"/>
      <c r="H4" s="22"/>
      <c r="I4" s="22"/>
      <c r="J4" s="23"/>
      <c r="K4" s="22"/>
      <c r="L4" s="22"/>
      <c r="M4" s="22"/>
      <c r="N4" s="23"/>
      <c r="O4" s="22"/>
      <c r="P4" s="22"/>
      <c r="Q4" s="22"/>
      <c r="R4" s="29" t="s">
        <v>1</v>
      </c>
      <c r="S4" s="37" t="s">
        <v>2</v>
      </c>
    </row>
    <row r="5" spans="1:23" x14ac:dyDescent="0.25">
      <c r="A5" s="38"/>
      <c r="B5" s="38"/>
      <c r="C5" s="38"/>
      <c r="D5" s="38"/>
      <c r="E5" s="38"/>
      <c r="F5" s="38"/>
      <c r="G5" s="38"/>
      <c r="H5" s="38"/>
      <c r="I5" s="38"/>
      <c r="J5" s="103" t="s">
        <v>567</v>
      </c>
      <c r="K5" s="103"/>
      <c r="L5" s="103"/>
      <c r="M5" s="103"/>
      <c r="N5" s="38"/>
      <c r="O5" s="38"/>
      <c r="P5" s="38"/>
      <c r="Q5" s="38"/>
      <c r="R5" s="29" t="s">
        <v>3</v>
      </c>
      <c r="S5" s="37" t="s">
        <v>538</v>
      </c>
    </row>
    <row r="6" spans="1:23" ht="26.25" x14ac:dyDescent="0.25">
      <c r="A6" s="23"/>
      <c r="B6" s="23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9" t="s">
        <v>4</v>
      </c>
      <c r="S6" s="37" t="s">
        <v>566</v>
      </c>
    </row>
    <row r="7" spans="1:23" x14ac:dyDescent="0.25">
      <c r="A7" s="90" t="s">
        <v>5</v>
      </c>
      <c r="B7" s="90"/>
      <c r="C7" s="90"/>
      <c r="D7" s="90"/>
      <c r="E7" s="90"/>
      <c r="F7" s="90"/>
      <c r="G7" s="90"/>
      <c r="H7" s="90"/>
      <c r="I7" s="90"/>
      <c r="J7" s="90"/>
      <c r="K7" s="90" t="s">
        <v>56</v>
      </c>
      <c r="L7" s="90"/>
      <c r="M7" s="90"/>
      <c r="N7" s="90"/>
      <c r="O7" s="90"/>
      <c r="P7" s="90"/>
      <c r="Q7" s="90"/>
      <c r="R7" s="92" t="s">
        <v>6</v>
      </c>
      <c r="S7" s="93"/>
    </row>
    <row r="8" spans="1:23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1"/>
      <c r="L8" s="91"/>
      <c r="M8" s="91"/>
      <c r="N8" s="91"/>
      <c r="O8" s="91"/>
      <c r="P8" s="91"/>
      <c r="Q8" s="91"/>
      <c r="R8" s="92"/>
      <c r="S8" s="94"/>
    </row>
    <row r="9" spans="1:23" x14ac:dyDescent="0.25">
      <c r="A9" s="96" t="s">
        <v>7</v>
      </c>
      <c r="B9" s="96"/>
      <c r="C9" s="96"/>
      <c r="D9" s="96"/>
      <c r="E9" s="96"/>
      <c r="F9" s="96"/>
      <c r="G9" s="96"/>
      <c r="H9" s="96"/>
      <c r="I9" s="96"/>
      <c r="J9" s="96"/>
      <c r="K9" s="97" t="s">
        <v>26</v>
      </c>
      <c r="L9" s="97"/>
      <c r="M9" s="97"/>
      <c r="N9" s="97"/>
      <c r="O9" s="97"/>
      <c r="P9" s="97"/>
      <c r="Q9" s="97"/>
      <c r="R9" s="29" t="s">
        <v>8</v>
      </c>
      <c r="S9" s="37" t="s">
        <v>9</v>
      </c>
    </row>
    <row r="10" spans="1:23" x14ac:dyDescent="0.25">
      <c r="A10" s="38" t="s">
        <v>175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3"/>
      <c r="N10" s="23"/>
      <c r="O10" s="23"/>
      <c r="P10" s="23"/>
      <c r="Q10" s="23"/>
      <c r="R10" s="40" t="s">
        <v>10</v>
      </c>
      <c r="S10" s="37" t="s">
        <v>176</v>
      </c>
    </row>
    <row r="11" spans="1:2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81"/>
      <c r="R11" s="23"/>
      <c r="S11" s="23"/>
    </row>
    <row r="12" spans="1:23" ht="25.5" customHeight="1" x14ac:dyDescent="0.25">
      <c r="A12" s="98" t="s">
        <v>11</v>
      </c>
      <c r="B12" s="98" t="s">
        <v>12</v>
      </c>
      <c r="C12" s="98"/>
      <c r="D12" s="98"/>
      <c r="E12" s="98"/>
      <c r="F12" s="65"/>
      <c r="G12" s="65"/>
      <c r="H12" s="65"/>
      <c r="I12" s="65"/>
      <c r="J12" s="99" t="s">
        <v>13</v>
      </c>
      <c r="K12" s="100"/>
      <c r="L12" s="101"/>
      <c r="M12" s="98" t="s">
        <v>28</v>
      </c>
      <c r="N12" s="98" t="s">
        <v>14</v>
      </c>
      <c r="O12" s="102" t="s">
        <v>565</v>
      </c>
      <c r="P12" s="95" t="s">
        <v>399</v>
      </c>
      <c r="Q12" s="95" t="s">
        <v>15</v>
      </c>
      <c r="R12" s="95"/>
      <c r="S12" s="95"/>
    </row>
    <row r="13" spans="1:23" ht="15" customHeight="1" x14ac:dyDescent="0.25">
      <c r="A13" s="98"/>
      <c r="B13" s="98"/>
      <c r="C13" s="98"/>
      <c r="D13" s="98"/>
      <c r="E13" s="98"/>
      <c r="F13" s="65"/>
      <c r="G13" s="65"/>
      <c r="H13" s="65"/>
      <c r="I13" s="65"/>
      <c r="J13" s="98" t="s">
        <v>16</v>
      </c>
      <c r="K13" s="98"/>
      <c r="L13" s="111" t="s">
        <v>188</v>
      </c>
      <c r="M13" s="98"/>
      <c r="N13" s="98"/>
      <c r="O13" s="102"/>
      <c r="P13" s="95"/>
      <c r="Q13" s="95" t="s">
        <v>390</v>
      </c>
      <c r="R13" s="95" t="s">
        <v>391</v>
      </c>
      <c r="S13" s="95" t="s">
        <v>392</v>
      </c>
    </row>
    <row r="14" spans="1:23" ht="49.5" customHeight="1" x14ac:dyDescent="0.25">
      <c r="A14" s="98"/>
      <c r="B14" s="98"/>
      <c r="C14" s="98"/>
      <c r="D14" s="98"/>
      <c r="E14" s="98"/>
      <c r="F14" s="65"/>
      <c r="G14" s="65"/>
      <c r="H14" s="65"/>
      <c r="I14" s="65"/>
      <c r="J14" s="98"/>
      <c r="K14" s="98"/>
      <c r="L14" s="112"/>
      <c r="M14" s="98"/>
      <c r="N14" s="98"/>
      <c r="O14" s="102"/>
      <c r="P14" s="95"/>
      <c r="Q14" s="95"/>
      <c r="R14" s="95"/>
      <c r="S14" s="95"/>
    </row>
    <row r="15" spans="1:23" x14ac:dyDescent="0.25">
      <c r="A15" s="41">
        <v>1</v>
      </c>
      <c r="B15" s="98">
        <v>2</v>
      </c>
      <c r="C15" s="98"/>
      <c r="D15" s="98"/>
      <c r="E15" s="98"/>
      <c r="F15" s="65"/>
      <c r="G15" s="65"/>
      <c r="H15" s="65"/>
      <c r="I15" s="65"/>
      <c r="J15" s="98">
        <v>3</v>
      </c>
      <c r="K15" s="98"/>
      <c r="L15" s="65">
        <v>4</v>
      </c>
      <c r="M15" s="65">
        <v>5</v>
      </c>
      <c r="N15" s="65">
        <v>6</v>
      </c>
      <c r="O15" s="65">
        <v>7</v>
      </c>
      <c r="P15" s="80">
        <v>8</v>
      </c>
      <c r="Q15" s="80">
        <v>10</v>
      </c>
      <c r="R15" s="80">
        <v>11</v>
      </c>
      <c r="S15" s="80">
        <v>12</v>
      </c>
    </row>
    <row r="16" spans="1:23" ht="88.5" customHeight="1" x14ac:dyDescent="0.3">
      <c r="A16" s="66" t="s">
        <v>568</v>
      </c>
      <c r="B16" s="104" t="s">
        <v>312</v>
      </c>
      <c r="C16" s="105"/>
      <c r="D16" s="105"/>
      <c r="E16" s="106"/>
      <c r="F16" s="65"/>
      <c r="G16" s="65"/>
      <c r="H16" s="65"/>
      <c r="I16" s="65"/>
      <c r="J16" s="102" t="s">
        <v>190</v>
      </c>
      <c r="K16" s="102"/>
      <c r="L16" s="33" t="s">
        <v>189</v>
      </c>
      <c r="M16" s="65" t="s">
        <v>25</v>
      </c>
      <c r="N16" s="42">
        <v>1</v>
      </c>
      <c r="O16" s="13">
        <v>112710000</v>
      </c>
      <c r="P16" s="2">
        <v>83198427.120000005</v>
      </c>
      <c r="Q16" s="2">
        <v>113364960</v>
      </c>
      <c r="R16" s="2">
        <v>114906720</v>
      </c>
      <c r="S16" s="2">
        <v>115355900</v>
      </c>
      <c r="T16" s="3">
        <f>O16+P16+Q16+R16+S16</f>
        <v>539536007.12</v>
      </c>
      <c r="U16" s="48">
        <f>Q16+Q17+Q18+Q19+Q20+Q21+Q22+Q23+Q24+Q25+Q26+Q27+Q28+Q29+Q30+Q31+Q32+Q33+Q34</f>
        <v>220230570</v>
      </c>
      <c r="V16" s="55"/>
      <c r="W16" s="48">
        <f>U16+U35</f>
        <v>245334118.94999999</v>
      </c>
    </row>
    <row r="17" spans="1:26" ht="81" customHeight="1" x14ac:dyDescent="0.25">
      <c r="A17" s="66" t="s">
        <v>568</v>
      </c>
      <c r="B17" s="107" t="s">
        <v>313</v>
      </c>
      <c r="C17" s="107"/>
      <c r="D17" s="107"/>
      <c r="E17" s="107"/>
      <c r="F17" s="71"/>
      <c r="G17" s="71"/>
      <c r="H17" s="71"/>
      <c r="I17" s="71"/>
      <c r="J17" s="102" t="s">
        <v>325</v>
      </c>
      <c r="K17" s="102"/>
      <c r="L17" s="33" t="s">
        <v>191</v>
      </c>
      <c r="M17" s="65" t="s">
        <v>25</v>
      </c>
      <c r="N17" s="42">
        <v>2</v>
      </c>
      <c r="O17" s="13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66" t="s">
        <v>568</v>
      </c>
      <c r="B18" s="108" t="s">
        <v>192</v>
      </c>
      <c r="C18" s="109"/>
      <c r="D18" s="109"/>
      <c r="E18" s="110"/>
      <c r="F18" s="71"/>
      <c r="G18" s="71"/>
      <c r="H18" s="71"/>
      <c r="I18" s="71"/>
      <c r="J18" s="102" t="s">
        <v>193</v>
      </c>
      <c r="K18" s="102"/>
      <c r="L18" s="33" t="s">
        <v>179</v>
      </c>
      <c r="M18" s="65" t="s">
        <v>25</v>
      </c>
      <c r="N18" s="42">
        <v>3</v>
      </c>
      <c r="O18" s="13">
        <v>12875000</v>
      </c>
      <c r="P18" s="2">
        <v>15848593.039999999</v>
      </c>
      <c r="Q18" s="2">
        <v>17151170</v>
      </c>
      <c r="R18" s="2">
        <v>18094480</v>
      </c>
      <c r="S18" s="2">
        <v>18908740</v>
      </c>
      <c r="T18" s="3">
        <f t="shared" si="0"/>
        <v>82877983.039999992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66" t="s">
        <v>568</v>
      </c>
      <c r="B19" s="108" t="s">
        <v>21</v>
      </c>
      <c r="C19" s="109"/>
      <c r="D19" s="109"/>
      <c r="E19" s="110"/>
      <c r="F19" s="71"/>
      <c r="G19" s="71"/>
      <c r="H19" s="71"/>
      <c r="I19" s="71"/>
      <c r="J19" s="102" t="s">
        <v>194</v>
      </c>
      <c r="K19" s="102"/>
      <c r="L19" s="33" t="s">
        <v>21</v>
      </c>
      <c r="M19" s="65" t="s">
        <v>25</v>
      </c>
      <c r="N19" s="42">
        <v>4</v>
      </c>
      <c r="O19" s="13">
        <v>0</v>
      </c>
      <c r="P19" s="2">
        <v>-151727.89000000001</v>
      </c>
      <c r="Q19" s="2">
        <v>0</v>
      </c>
      <c r="R19" s="2">
        <v>0</v>
      </c>
      <c r="S19" s="2">
        <v>0</v>
      </c>
      <c r="T19" s="3">
        <f t="shared" si="0"/>
        <v>-151727.89000000001</v>
      </c>
    </row>
    <row r="20" spans="1:26" ht="58.5" customHeight="1" x14ac:dyDescent="0.25">
      <c r="A20" s="66" t="s">
        <v>568</v>
      </c>
      <c r="B20" s="108" t="s">
        <v>22</v>
      </c>
      <c r="C20" s="109"/>
      <c r="D20" s="109"/>
      <c r="E20" s="110"/>
      <c r="F20" s="71"/>
      <c r="G20" s="71"/>
      <c r="H20" s="71"/>
      <c r="I20" s="71"/>
      <c r="J20" s="102" t="s">
        <v>195</v>
      </c>
      <c r="K20" s="102"/>
      <c r="L20" s="33" t="s">
        <v>22</v>
      </c>
      <c r="M20" s="65" t="s">
        <v>25</v>
      </c>
      <c r="N20" s="42">
        <v>5</v>
      </c>
      <c r="O20" s="13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66" t="s">
        <v>568</v>
      </c>
      <c r="B21" s="108" t="s">
        <v>196</v>
      </c>
      <c r="C21" s="109"/>
      <c r="D21" s="109"/>
      <c r="E21" s="110"/>
      <c r="F21" s="71"/>
      <c r="G21" s="71"/>
      <c r="H21" s="71"/>
      <c r="I21" s="71"/>
      <c r="J21" s="102" t="s">
        <v>198</v>
      </c>
      <c r="K21" s="102"/>
      <c r="L21" s="33" t="s">
        <v>197</v>
      </c>
      <c r="M21" s="65" t="s">
        <v>25</v>
      </c>
      <c r="N21" s="42">
        <v>6</v>
      </c>
      <c r="O21" s="13">
        <v>2038000</v>
      </c>
      <c r="P21" s="2">
        <v>1261698.8500000001</v>
      </c>
      <c r="Q21" s="2">
        <v>2160280</v>
      </c>
      <c r="R21" s="2">
        <v>2279090</v>
      </c>
      <c r="S21" s="2">
        <v>2381650</v>
      </c>
      <c r="T21" s="3">
        <f t="shared" si="0"/>
        <v>10120718.85</v>
      </c>
    </row>
    <row r="22" spans="1:26" ht="66" customHeight="1" x14ac:dyDescent="0.25">
      <c r="A22" s="66" t="s">
        <v>568</v>
      </c>
      <c r="B22" s="108" t="s">
        <v>27</v>
      </c>
      <c r="C22" s="109"/>
      <c r="D22" s="109"/>
      <c r="E22" s="110"/>
      <c r="F22" s="71"/>
      <c r="G22" s="71"/>
      <c r="H22" s="71"/>
      <c r="I22" s="71"/>
      <c r="J22" s="102" t="s">
        <v>200</v>
      </c>
      <c r="K22" s="102"/>
      <c r="L22" s="33" t="s">
        <v>199</v>
      </c>
      <c r="M22" s="65" t="s">
        <v>25</v>
      </c>
      <c r="N22" s="42">
        <v>7</v>
      </c>
      <c r="O22" s="13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66" t="s">
        <v>568</v>
      </c>
      <c r="B23" s="108" t="s">
        <v>201</v>
      </c>
      <c r="C23" s="109"/>
      <c r="D23" s="109"/>
      <c r="E23" s="110"/>
      <c r="F23" s="71"/>
      <c r="G23" s="71"/>
      <c r="H23" s="71"/>
      <c r="I23" s="71"/>
      <c r="J23" s="102" t="s">
        <v>202</v>
      </c>
      <c r="K23" s="102"/>
      <c r="L23" s="33" t="s">
        <v>203</v>
      </c>
      <c r="M23" s="65" t="s">
        <v>25</v>
      </c>
      <c r="N23" s="42">
        <v>8</v>
      </c>
      <c r="O23" s="13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66" t="s">
        <v>568</v>
      </c>
      <c r="B24" s="113" t="s">
        <v>204</v>
      </c>
      <c r="C24" s="113"/>
      <c r="D24" s="113"/>
      <c r="E24" s="113"/>
      <c r="F24" s="71"/>
      <c r="G24" s="71"/>
      <c r="H24" s="71"/>
      <c r="I24" s="71"/>
      <c r="J24" s="102" t="s">
        <v>205</v>
      </c>
      <c r="K24" s="102"/>
      <c r="L24" s="33" t="s">
        <v>206</v>
      </c>
      <c r="M24" s="65" t="s">
        <v>25</v>
      </c>
      <c r="N24" s="42">
        <v>9</v>
      </c>
      <c r="O24" s="13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66" t="s">
        <v>569</v>
      </c>
      <c r="B25" s="113" t="s">
        <v>207</v>
      </c>
      <c r="C25" s="113"/>
      <c r="D25" s="113"/>
      <c r="E25" s="113"/>
      <c r="F25" s="71"/>
      <c r="G25" s="71"/>
      <c r="H25" s="71"/>
      <c r="I25" s="71"/>
      <c r="J25" s="102" t="s">
        <v>57</v>
      </c>
      <c r="K25" s="102"/>
      <c r="L25" s="33" t="s">
        <v>29</v>
      </c>
      <c r="M25" s="65" t="s">
        <v>34</v>
      </c>
      <c r="N25" s="42">
        <v>10</v>
      </c>
      <c r="O25" s="13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66" t="s">
        <v>570</v>
      </c>
      <c r="B26" s="113" t="s">
        <v>207</v>
      </c>
      <c r="C26" s="113"/>
      <c r="D26" s="113"/>
      <c r="E26" s="113"/>
      <c r="F26" s="71"/>
      <c r="G26" s="71"/>
      <c r="H26" s="71"/>
      <c r="I26" s="71"/>
      <c r="J26" s="102" t="s">
        <v>180</v>
      </c>
      <c r="K26" s="102"/>
      <c r="L26" s="33" t="s">
        <v>29</v>
      </c>
      <c r="M26" s="65" t="s">
        <v>181</v>
      </c>
      <c r="N26" s="42">
        <v>11</v>
      </c>
      <c r="O26" s="13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66" t="s">
        <v>571</v>
      </c>
      <c r="B27" s="113" t="s">
        <v>207</v>
      </c>
      <c r="C27" s="113"/>
      <c r="D27" s="113"/>
      <c r="E27" s="113"/>
      <c r="F27" s="70"/>
      <c r="G27" s="71"/>
      <c r="H27" s="67"/>
      <c r="I27" s="67"/>
      <c r="J27" s="114" t="s">
        <v>182</v>
      </c>
      <c r="K27" s="115"/>
      <c r="L27" s="33" t="s">
        <v>29</v>
      </c>
      <c r="M27" s="65" t="s">
        <v>45</v>
      </c>
      <c r="N27" s="42">
        <v>12</v>
      </c>
      <c r="O27" s="13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66" t="s">
        <v>572</v>
      </c>
      <c r="B28" s="113" t="s">
        <v>207</v>
      </c>
      <c r="C28" s="113"/>
      <c r="D28" s="113"/>
      <c r="E28" s="113"/>
      <c r="F28" s="71"/>
      <c r="G28" s="71"/>
      <c r="H28" s="71"/>
      <c r="I28" s="71"/>
      <c r="J28" s="102" t="s">
        <v>58</v>
      </c>
      <c r="K28" s="102"/>
      <c r="L28" s="33" t="s">
        <v>29</v>
      </c>
      <c r="M28" s="65" t="s">
        <v>35</v>
      </c>
      <c r="N28" s="42">
        <v>13</v>
      </c>
      <c r="O28" s="13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66" t="s">
        <v>573</v>
      </c>
      <c r="B29" s="113" t="s">
        <v>207</v>
      </c>
      <c r="C29" s="113"/>
      <c r="D29" s="113"/>
      <c r="E29" s="113"/>
      <c r="F29" s="71"/>
      <c r="G29" s="71"/>
      <c r="H29" s="71"/>
      <c r="I29" s="71"/>
      <c r="J29" s="102" t="s">
        <v>59</v>
      </c>
      <c r="K29" s="102"/>
      <c r="L29" s="33" t="s">
        <v>29</v>
      </c>
      <c r="M29" s="65" t="s">
        <v>40</v>
      </c>
      <c r="N29" s="42">
        <v>14</v>
      </c>
      <c r="O29" s="13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66" t="s">
        <v>574</v>
      </c>
      <c r="B30" s="113" t="s">
        <v>207</v>
      </c>
      <c r="C30" s="113"/>
      <c r="D30" s="113"/>
      <c r="E30" s="113"/>
      <c r="F30" s="71"/>
      <c r="G30" s="71"/>
      <c r="H30" s="71"/>
      <c r="I30" s="71"/>
      <c r="J30" s="102" t="s">
        <v>60</v>
      </c>
      <c r="K30" s="102"/>
      <c r="L30" s="33" t="s">
        <v>29</v>
      </c>
      <c r="M30" s="65" t="s">
        <v>41</v>
      </c>
      <c r="N30" s="42">
        <v>15</v>
      </c>
      <c r="O30" s="13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66" t="s">
        <v>575</v>
      </c>
      <c r="B31" s="113" t="s">
        <v>207</v>
      </c>
      <c r="C31" s="113"/>
      <c r="D31" s="113"/>
      <c r="E31" s="113"/>
      <c r="F31" s="71"/>
      <c r="G31" s="71"/>
      <c r="H31" s="71"/>
      <c r="I31" s="71"/>
      <c r="J31" s="102" t="s">
        <v>61</v>
      </c>
      <c r="K31" s="102"/>
      <c r="L31" s="33" t="s">
        <v>29</v>
      </c>
      <c r="M31" s="65" t="s">
        <v>163</v>
      </c>
      <c r="N31" s="42">
        <v>16</v>
      </c>
      <c r="O31" s="13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66" t="s">
        <v>576</v>
      </c>
      <c r="B32" s="113" t="s">
        <v>207</v>
      </c>
      <c r="C32" s="113"/>
      <c r="D32" s="113"/>
      <c r="E32" s="113"/>
      <c r="F32" s="71"/>
      <c r="G32" s="71"/>
      <c r="H32" s="71"/>
      <c r="I32" s="71"/>
      <c r="J32" s="102" t="s">
        <v>62</v>
      </c>
      <c r="K32" s="102"/>
      <c r="L32" s="33" t="s">
        <v>29</v>
      </c>
      <c r="M32" s="65" t="s">
        <v>43</v>
      </c>
      <c r="N32" s="42">
        <v>17</v>
      </c>
      <c r="O32" s="13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66" t="s">
        <v>577</v>
      </c>
      <c r="B33" s="113" t="s">
        <v>207</v>
      </c>
      <c r="C33" s="113"/>
      <c r="D33" s="113"/>
      <c r="E33" s="113"/>
      <c r="F33" s="71"/>
      <c r="G33" s="71"/>
      <c r="H33" s="71"/>
      <c r="I33" s="71"/>
      <c r="J33" s="102" t="s">
        <v>63</v>
      </c>
      <c r="K33" s="102"/>
      <c r="L33" s="33" t="s">
        <v>29</v>
      </c>
      <c r="M33" s="65" t="s">
        <v>36</v>
      </c>
      <c r="N33" s="42">
        <v>18</v>
      </c>
      <c r="O33" s="13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66" t="s">
        <v>578</v>
      </c>
      <c r="B34" s="113" t="s">
        <v>208</v>
      </c>
      <c r="C34" s="113"/>
      <c r="D34" s="113"/>
      <c r="E34" s="113"/>
      <c r="F34" s="71"/>
      <c r="G34" s="71"/>
      <c r="H34" s="71"/>
      <c r="I34" s="71"/>
      <c r="J34" s="114" t="s">
        <v>210</v>
      </c>
      <c r="K34" s="116"/>
      <c r="L34" s="43" t="s">
        <v>209</v>
      </c>
      <c r="M34" s="65" t="s">
        <v>177</v>
      </c>
      <c r="N34" s="42">
        <v>19</v>
      </c>
      <c r="O34" s="13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66" t="s">
        <v>579</v>
      </c>
      <c r="B35" s="104" t="s">
        <v>212</v>
      </c>
      <c r="C35" s="105"/>
      <c r="D35" s="105"/>
      <c r="E35" s="106"/>
      <c r="F35" s="71"/>
      <c r="G35" s="71"/>
      <c r="H35" s="71"/>
      <c r="I35" s="71"/>
      <c r="J35" s="102" t="s">
        <v>64</v>
      </c>
      <c r="K35" s="102"/>
      <c r="L35" s="33" t="s">
        <v>322</v>
      </c>
      <c r="M35" s="65" t="s">
        <v>178</v>
      </c>
      <c r="N35" s="42">
        <v>20</v>
      </c>
      <c r="O35" s="13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48">
        <f>Q35+Q37+Q38+Q39+Q40+Q41+Q42+Q43+Q44+Q45+Q50+Q51+Q52+Q53+Q58+Q59+Q60+U70</f>
        <v>25103548.949999996</v>
      </c>
    </row>
    <row r="36" spans="1:25" ht="126.75" customHeight="1" x14ac:dyDescent="0.3">
      <c r="A36" s="66" t="s">
        <v>579</v>
      </c>
      <c r="B36" s="104" t="s">
        <v>563</v>
      </c>
      <c r="C36" s="105"/>
      <c r="D36" s="105"/>
      <c r="E36" s="106"/>
      <c r="F36" s="71"/>
      <c r="G36" s="71"/>
      <c r="H36" s="71"/>
      <c r="I36" s="71"/>
      <c r="J36" s="102" t="s">
        <v>69</v>
      </c>
      <c r="K36" s="102"/>
      <c r="L36" s="33" t="s">
        <v>218</v>
      </c>
      <c r="M36" s="65" t="s">
        <v>178</v>
      </c>
      <c r="N36" s="42">
        <v>21</v>
      </c>
      <c r="O36" s="13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48"/>
    </row>
    <row r="37" spans="1:25" ht="138.75" customHeight="1" x14ac:dyDescent="0.25">
      <c r="A37" s="66" t="s">
        <v>580</v>
      </c>
      <c r="B37" s="104" t="s">
        <v>211</v>
      </c>
      <c r="C37" s="105"/>
      <c r="D37" s="105"/>
      <c r="E37" s="106"/>
      <c r="F37" s="71"/>
      <c r="G37" s="71"/>
      <c r="H37" s="71"/>
      <c r="I37" s="71"/>
      <c r="J37" s="102" t="s">
        <v>65</v>
      </c>
      <c r="K37" s="102"/>
      <c r="L37" s="33" t="s">
        <v>322</v>
      </c>
      <c r="M37" s="65" t="s">
        <v>30</v>
      </c>
      <c r="N37" s="42">
        <v>22</v>
      </c>
      <c r="O37" s="13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66" t="s">
        <v>580</v>
      </c>
      <c r="B38" s="104" t="s">
        <v>213</v>
      </c>
      <c r="C38" s="105"/>
      <c r="D38" s="105"/>
      <c r="E38" s="106"/>
      <c r="F38" s="71"/>
      <c r="G38" s="71"/>
      <c r="H38" s="71"/>
      <c r="I38" s="71"/>
      <c r="J38" s="102" t="s">
        <v>66</v>
      </c>
      <c r="K38" s="102"/>
      <c r="L38" s="33" t="s">
        <v>214</v>
      </c>
      <c r="M38" s="65" t="s">
        <v>30</v>
      </c>
      <c r="N38" s="42">
        <v>23</v>
      </c>
      <c r="O38" s="13">
        <v>3549054.86</v>
      </c>
      <c r="P38" s="2">
        <v>1426859.42</v>
      </c>
      <c r="Q38" s="2">
        <v>2200620.36</v>
      </c>
      <c r="R38" s="2">
        <v>2200620.36</v>
      </c>
      <c r="S38" s="2">
        <v>2200620.36</v>
      </c>
      <c r="T38" s="3">
        <f t="shared" si="0"/>
        <v>11577775.359999998</v>
      </c>
    </row>
    <row r="39" spans="1:25" ht="110.25" customHeight="1" x14ac:dyDescent="0.25">
      <c r="A39" s="66" t="s">
        <v>580</v>
      </c>
      <c r="B39" s="104" t="s">
        <v>215</v>
      </c>
      <c r="C39" s="105"/>
      <c r="D39" s="105"/>
      <c r="E39" s="106"/>
      <c r="F39" s="71"/>
      <c r="G39" s="71"/>
      <c r="H39" s="71"/>
      <c r="I39" s="71"/>
      <c r="J39" s="102" t="s">
        <v>67</v>
      </c>
      <c r="K39" s="102"/>
      <c r="L39" s="33" t="s">
        <v>216</v>
      </c>
      <c r="M39" s="65" t="s">
        <v>30</v>
      </c>
      <c r="N39" s="42">
        <v>24</v>
      </c>
      <c r="O39" s="13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66" t="s">
        <v>580</v>
      </c>
      <c r="B40" s="104" t="s">
        <v>217</v>
      </c>
      <c r="C40" s="105"/>
      <c r="D40" s="105"/>
      <c r="E40" s="106"/>
      <c r="F40" s="71"/>
      <c r="G40" s="71"/>
      <c r="H40" s="71"/>
      <c r="I40" s="71"/>
      <c r="J40" s="102" t="s">
        <v>68</v>
      </c>
      <c r="K40" s="102"/>
      <c r="L40" s="33" t="s">
        <v>217</v>
      </c>
      <c r="M40" s="65" t="s">
        <v>30</v>
      </c>
      <c r="N40" s="42">
        <v>25</v>
      </c>
      <c r="O40" s="13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66" t="s">
        <v>578</v>
      </c>
      <c r="B41" s="104" t="s">
        <v>219</v>
      </c>
      <c r="C41" s="105"/>
      <c r="D41" s="105"/>
      <c r="E41" s="106"/>
      <c r="F41" s="71"/>
      <c r="G41" s="71"/>
      <c r="H41" s="67"/>
      <c r="I41" s="67"/>
      <c r="J41" s="114" t="s">
        <v>183</v>
      </c>
      <c r="K41" s="116"/>
      <c r="L41" s="74" t="s">
        <v>219</v>
      </c>
      <c r="M41" s="65" t="s">
        <v>177</v>
      </c>
      <c r="N41" s="42">
        <v>26</v>
      </c>
      <c r="O41" s="13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76" t="s">
        <v>578</v>
      </c>
      <c r="B42" s="117" t="s">
        <v>330</v>
      </c>
      <c r="C42" s="118"/>
      <c r="D42" s="118"/>
      <c r="E42" s="73"/>
      <c r="F42" s="75"/>
      <c r="G42" s="44"/>
      <c r="H42" s="72"/>
      <c r="I42" s="72"/>
      <c r="J42" s="119" t="s">
        <v>329</v>
      </c>
      <c r="K42" s="120"/>
      <c r="L42" s="45" t="s">
        <v>330</v>
      </c>
      <c r="M42" s="46" t="s">
        <v>177</v>
      </c>
      <c r="N42" s="42">
        <v>27</v>
      </c>
      <c r="O42" s="35">
        <v>688.68</v>
      </c>
      <c r="P42" s="54">
        <v>0</v>
      </c>
      <c r="Q42" s="54">
        <v>688.68</v>
      </c>
      <c r="R42" s="54">
        <v>688.68</v>
      </c>
      <c r="S42" s="54">
        <v>688.68</v>
      </c>
      <c r="T42" s="3"/>
    </row>
    <row r="43" spans="1:25" ht="40.5" customHeight="1" x14ac:dyDescent="0.25">
      <c r="A43" s="66" t="s">
        <v>581</v>
      </c>
      <c r="B43" s="104" t="s">
        <v>23</v>
      </c>
      <c r="C43" s="105"/>
      <c r="D43" s="105"/>
      <c r="E43" s="105"/>
      <c r="F43" s="106"/>
      <c r="G43" s="71"/>
      <c r="H43" s="71"/>
      <c r="I43" s="71"/>
      <c r="J43" s="102" t="s">
        <v>220</v>
      </c>
      <c r="K43" s="102"/>
      <c r="L43" s="33" t="s">
        <v>23</v>
      </c>
      <c r="M43" s="65" t="s">
        <v>31</v>
      </c>
      <c r="N43" s="42">
        <v>28</v>
      </c>
      <c r="O43" s="13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66" t="s">
        <v>582</v>
      </c>
      <c r="B44" s="113" t="s">
        <v>32</v>
      </c>
      <c r="C44" s="113"/>
      <c r="D44" s="113"/>
      <c r="E44" s="113"/>
      <c r="F44" s="71"/>
      <c r="G44" s="71"/>
      <c r="H44" s="71"/>
      <c r="I44" s="71"/>
      <c r="J44" s="102" t="s">
        <v>70</v>
      </c>
      <c r="K44" s="102"/>
      <c r="L44" s="33" t="s">
        <v>221</v>
      </c>
      <c r="M44" s="65" t="s">
        <v>87</v>
      </c>
      <c r="N44" s="42">
        <v>29</v>
      </c>
      <c r="O44" s="13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66" t="s">
        <v>580</v>
      </c>
      <c r="B45" s="104" t="s">
        <v>24</v>
      </c>
      <c r="C45" s="105"/>
      <c r="D45" s="105"/>
      <c r="E45" s="106"/>
      <c r="F45" s="71"/>
      <c r="G45" s="71"/>
      <c r="H45" s="71"/>
      <c r="I45" s="71"/>
      <c r="J45" s="102" t="s">
        <v>73</v>
      </c>
      <c r="K45" s="102"/>
      <c r="L45" s="33" t="s">
        <v>222</v>
      </c>
      <c r="M45" s="65" t="s">
        <v>30</v>
      </c>
      <c r="N45" s="42">
        <v>30</v>
      </c>
      <c r="O45" s="13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hidden="1" customHeight="1" x14ac:dyDescent="0.25">
      <c r="A46" s="66" t="s">
        <v>401</v>
      </c>
      <c r="B46" s="99" t="s">
        <v>71</v>
      </c>
      <c r="C46" s="100"/>
      <c r="D46" s="100"/>
      <c r="E46" s="101"/>
      <c r="F46" s="71"/>
      <c r="G46" s="71"/>
      <c r="H46" s="71"/>
      <c r="I46" s="71"/>
      <c r="J46" s="102" t="s">
        <v>72</v>
      </c>
      <c r="K46" s="102"/>
      <c r="L46" s="33" t="s">
        <v>223</v>
      </c>
      <c r="M46" s="65" t="s">
        <v>177</v>
      </c>
      <c r="N46" s="42">
        <v>31</v>
      </c>
      <c r="O46" s="13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66" t="s">
        <v>583</v>
      </c>
      <c r="B47" s="99" t="s">
        <v>71</v>
      </c>
      <c r="C47" s="100"/>
      <c r="D47" s="100"/>
      <c r="E47" s="101"/>
      <c r="F47" s="65"/>
      <c r="G47" s="65"/>
      <c r="H47" s="65"/>
      <c r="I47" s="65"/>
      <c r="J47" s="102" t="s">
        <v>74</v>
      </c>
      <c r="K47" s="102"/>
      <c r="L47" s="33" t="s">
        <v>223</v>
      </c>
      <c r="M47" s="65" t="s">
        <v>164</v>
      </c>
      <c r="N47" s="42">
        <v>32</v>
      </c>
      <c r="O47" s="13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66" t="s">
        <v>571</v>
      </c>
      <c r="B48" s="99" t="s">
        <v>71</v>
      </c>
      <c r="C48" s="100"/>
      <c r="D48" s="100"/>
      <c r="E48" s="101"/>
      <c r="F48" s="65"/>
      <c r="G48" s="65"/>
      <c r="H48" s="65"/>
      <c r="I48" s="65"/>
      <c r="J48" s="102" t="s">
        <v>539</v>
      </c>
      <c r="K48" s="102"/>
      <c r="L48" s="33" t="s">
        <v>223</v>
      </c>
      <c r="M48" s="65" t="s">
        <v>45</v>
      </c>
      <c r="N48" s="42">
        <v>33</v>
      </c>
      <c r="O48" s="13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66" t="s">
        <v>570</v>
      </c>
      <c r="B49" s="121" t="s">
        <v>75</v>
      </c>
      <c r="C49" s="122"/>
      <c r="D49" s="122"/>
      <c r="E49" s="123"/>
      <c r="F49" s="65"/>
      <c r="G49" s="65"/>
      <c r="H49" s="65"/>
      <c r="I49" s="65"/>
      <c r="J49" s="102" t="s">
        <v>540</v>
      </c>
      <c r="K49" s="102"/>
      <c r="L49" s="33" t="s">
        <v>224</v>
      </c>
      <c r="M49" s="65" t="s">
        <v>181</v>
      </c>
      <c r="N49" s="42">
        <v>34</v>
      </c>
      <c r="O49" s="13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66" t="s">
        <v>580</v>
      </c>
      <c r="B50" s="121" t="s">
        <v>75</v>
      </c>
      <c r="C50" s="122"/>
      <c r="D50" s="122"/>
      <c r="E50" s="123"/>
      <c r="F50" s="65"/>
      <c r="G50" s="65"/>
      <c r="H50" s="65"/>
      <c r="I50" s="65"/>
      <c r="J50" s="114" t="s">
        <v>184</v>
      </c>
      <c r="K50" s="116"/>
      <c r="L50" s="74" t="s">
        <v>225</v>
      </c>
      <c r="M50" s="65" t="s">
        <v>30</v>
      </c>
      <c r="N50" s="42">
        <v>35</v>
      </c>
      <c r="O50" s="13">
        <v>1000000</v>
      </c>
      <c r="P50" s="2">
        <v>0</v>
      </c>
      <c r="Q50" s="2">
        <v>1000000</v>
      </c>
      <c r="R50" s="2">
        <v>1000000</v>
      </c>
      <c r="S50" s="2">
        <v>1000000</v>
      </c>
      <c r="T50" s="3"/>
    </row>
    <row r="51" spans="1:24" ht="90" customHeight="1" x14ac:dyDescent="0.25">
      <c r="A51" s="66" t="s">
        <v>580</v>
      </c>
      <c r="B51" s="104" t="s">
        <v>226</v>
      </c>
      <c r="C51" s="105"/>
      <c r="D51" s="105"/>
      <c r="E51" s="106"/>
      <c r="F51" s="102"/>
      <c r="G51" s="102"/>
      <c r="H51" s="66"/>
      <c r="I51" s="66"/>
      <c r="J51" s="102" t="s">
        <v>162</v>
      </c>
      <c r="K51" s="102"/>
      <c r="L51" s="33" t="s">
        <v>227</v>
      </c>
      <c r="M51" s="65" t="s">
        <v>30</v>
      </c>
      <c r="N51" s="42">
        <v>36</v>
      </c>
      <c r="O51" s="13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66" t="s">
        <v>584</v>
      </c>
      <c r="B52" s="104" t="s">
        <v>37</v>
      </c>
      <c r="C52" s="105"/>
      <c r="D52" s="105"/>
      <c r="E52" s="106"/>
      <c r="F52" s="71"/>
      <c r="G52" s="71"/>
      <c r="H52" s="71"/>
      <c r="I52" s="71"/>
      <c r="J52" s="102" t="s">
        <v>185</v>
      </c>
      <c r="K52" s="102" t="s">
        <v>76</v>
      </c>
      <c r="L52" s="33" t="s">
        <v>37</v>
      </c>
      <c r="M52" s="65" t="s">
        <v>38</v>
      </c>
      <c r="N52" s="42">
        <v>37</v>
      </c>
      <c r="O52" s="13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57">
        <f>O52+O53+O58+O59+O60</f>
        <v>460210.48999999993</v>
      </c>
      <c r="V52" s="10"/>
      <c r="W52" s="11"/>
      <c r="X52" s="11"/>
    </row>
    <row r="53" spans="1:24" ht="70.5" customHeight="1" x14ac:dyDescent="0.25">
      <c r="A53" s="66" t="s">
        <v>585</v>
      </c>
      <c r="B53" s="104" t="s">
        <v>37</v>
      </c>
      <c r="C53" s="105"/>
      <c r="D53" s="105"/>
      <c r="E53" s="106"/>
      <c r="F53" s="71"/>
      <c r="G53" s="71"/>
      <c r="H53" s="71"/>
      <c r="I53" s="71"/>
      <c r="J53" s="114" t="s">
        <v>186</v>
      </c>
      <c r="K53" s="116"/>
      <c r="L53" s="33" t="s">
        <v>37</v>
      </c>
      <c r="M53" s="65" t="s">
        <v>187</v>
      </c>
      <c r="N53" s="42">
        <v>38</v>
      </c>
      <c r="O53" s="13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52">
        <f>Q52+Q53+Q58+Q59+Q60</f>
        <v>543911.49</v>
      </c>
      <c r="V53" s="52">
        <f>R52+R53+R58+R59+R60</f>
        <v>514503.73</v>
      </c>
      <c r="W53" s="52">
        <f>S52+S53+S58+S59+S60</f>
        <v>514503.73</v>
      </c>
      <c r="X53" s="11"/>
    </row>
    <row r="54" spans="1:24" ht="96" customHeight="1" x14ac:dyDescent="0.25">
      <c r="A54" s="66" t="s">
        <v>569</v>
      </c>
      <c r="B54" s="104" t="s">
        <v>37</v>
      </c>
      <c r="C54" s="105"/>
      <c r="D54" s="105"/>
      <c r="E54" s="106"/>
      <c r="F54" s="71"/>
      <c r="G54" s="71"/>
      <c r="H54" s="71"/>
      <c r="I54" s="71"/>
      <c r="J54" s="114" t="s">
        <v>547</v>
      </c>
      <c r="K54" s="116"/>
      <c r="L54" s="33" t="s">
        <v>548</v>
      </c>
      <c r="M54" s="65" t="s">
        <v>34</v>
      </c>
      <c r="N54" s="42">
        <v>39</v>
      </c>
      <c r="O54" s="13">
        <v>0</v>
      </c>
      <c r="P54" s="78">
        <v>500</v>
      </c>
      <c r="Q54" s="2">
        <v>0</v>
      </c>
      <c r="R54" s="2">
        <v>0</v>
      </c>
      <c r="S54" s="2">
        <v>0</v>
      </c>
      <c r="T54" s="3"/>
      <c r="U54" s="52"/>
      <c r="V54" s="52"/>
      <c r="W54" s="52"/>
      <c r="X54" s="11"/>
    </row>
    <row r="55" spans="1:24" ht="89.25" customHeight="1" x14ac:dyDescent="0.25">
      <c r="A55" s="66" t="s">
        <v>573</v>
      </c>
      <c r="B55" s="104" t="s">
        <v>37</v>
      </c>
      <c r="C55" s="105"/>
      <c r="D55" s="105"/>
      <c r="E55" s="106"/>
      <c r="F55" s="71"/>
      <c r="G55" s="71"/>
      <c r="H55" s="71"/>
      <c r="I55" s="71"/>
      <c r="J55" s="114" t="s">
        <v>549</v>
      </c>
      <c r="K55" s="116"/>
      <c r="L55" s="33" t="s">
        <v>548</v>
      </c>
      <c r="M55" s="65" t="s">
        <v>40</v>
      </c>
      <c r="N55" s="42">
        <v>40</v>
      </c>
      <c r="O55" s="13">
        <v>0</v>
      </c>
      <c r="P55" s="78">
        <v>500</v>
      </c>
      <c r="Q55" s="2">
        <v>0</v>
      </c>
      <c r="R55" s="2">
        <v>0</v>
      </c>
      <c r="S55" s="2">
        <v>0</v>
      </c>
      <c r="T55" s="3"/>
      <c r="U55" s="52"/>
      <c r="V55" s="52"/>
      <c r="W55" s="52"/>
      <c r="X55" s="11"/>
    </row>
    <row r="56" spans="1:24" ht="104.25" customHeight="1" x14ac:dyDescent="0.25">
      <c r="A56" s="66" t="s">
        <v>574</v>
      </c>
      <c r="B56" s="104" t="s">
        <v>37</v>
      </c>
      <c r="C56" s="105"/>
      <c r="D56" s="105"/>
      <c r="E56" s="106"/>
      <c r="F56" s="71"/>
      <c r="G56" s="71"/>
      <c r="H56" s="71"/>
      <c r="I56" s="71"/>
      <c r="J56" s="114" t="s">
        <v>550</v>
      </c>
      <c r="K56" s="116"/>
      <c r="L56" s="33" t="s">
        <v>548</v>
      </c>
      <c r="M56" s="65" t="s">
        <v>41</v>
      </c>
      <c r="N56" s="42">
        <v>41</v>
      </c>
      <c r="O56" s="13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52"/>
      <c r="V56" s="52"/>
      <c r="W56" s="52"/>
      <c r="X56" s="11"/>
    </row>
    <row r="57" spans="1:24" ht="95.25" customHeight="1" x14ac:dyDescent="0.25">
      <c r="A57" s="66" t="s">
        <v>576</v>
      </c>
      <c r="B57" s="104" t="s">
        <v>37</v>
      </c>
      <c r="C57" s="105"/>
      <c r="D57" s="105"/>
      <c r="E57" s="106"/>
      <c r="F57" s="71"/>
      <c r="G57" s="71"/>
      <c r="H57" s="71"/>
      <c r="I57" s="71"/>
      <c r="J57" s="114" t="s">
        <v>551</v>
      </c>
      <c r="K57" s="116"/>
      <c r="L57" s="33" t="s">
        <v>548</v>
      </c>
      <c r="M57" s="65" t="s">
        <v>293</v>
      </c>
      <c r="N57" s="42">
        <v>42</v>
      </c>
      <c r="O57" s="13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52"/>
      <c r="V57" s="52"/>
      <c r="W57" s="52"/>
      <c r="X57" s="11"/>
    </row>
    <row r="58" spans="1:24" ht="185.25" customHeight="1" x14ac:dyDescent="0.25">
      <c r="A58" s="66" t="s">
        <v>578</v>
      </c>
      <c r="B58" s="104" t="s">
        <v>228</v>
      </c>
      <c r="C58" s="105"/>
      <c r="D58" s="105"/>
      <c r="E58" s="106"/>
      <c r="F58" s="71"/>
      <c r="G58" s="71"/>
      <c r="H58" s="71"/>
      <c r="I58" s="71"/>
      <c r="J58" s="102" t="s">
        <v>79</v>
      </c>
      <c r="K58" s="102" t="s">
        <v>77</v>
      </c>
      <c r="L58" s="33" t="s">
        <v>80</v>
      </c>
      <c r="M58" s="65" t="s">
        <v>177</v>
      </c>
      <c r="N58" s="42">
        <v>43</v>
      </c>
      <c r="O58" s="13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66" t="s">
        <v>580</v>
      </c>
      <c r="B59" s="104" t="s">
        <v>228</v>
      </c>
      <c r="C59" s="105"/>
      <c r="D59" s="105"/>
      <c r="E59" s="106"/>
      <c r="F59" s="71"/>
      <c r="G59" s="71"/>
      <c r="H59" s="71"/>
      <c r="I59" s="71"/>
      <c r="J59" s="102" t="s">
        <v>81</v>
      </c>
      <c r="K59" s="102" t="s">
        <v>77</v>
      </c>
      <c r="L59" s="33" t="s">
        <v>80</v>
      </c>
      <c r="M59" s="65" t="s">
        <v>30</v>
      </c>
      <c r="N59" s="42">
        <v>44</v>
      </c>
      <c r="O59" s="13">
        <v>146034.41</v>
      </c>
      <c r="P59" s="2">
        <v>70503.58</v>
      </c>
      <c r="Q59" s="2">
        <v>146034.41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66" t="s">
        <v>578</v>
      </c>
      <c r="B60" s="104" t="s">
        <v>229</v>
      </c>
      <c r="C60" s="105"/>
      <c r="D60" s="105"/>
      <c r="E60" s="106"/>
      <c r="F60" s="71"/>
      <c r="G60" s="71"/>
      <c r="H60" s="71"/>
      <c r="I60" s="71"/>
      <c r="J60" s="102" t="s">
        <v>83</v>
      </c>
      <c r="K60" s="102" t="s">
        <v>78</v>
      </c>
      <c r="L60" s="33" t="s">
        <v>82</v>
      </c>
      <c r="M60" s="65" t="s">
        <v>177</v>
      </c>
      <c r="N60" s="42">
        <v>45</v>
      </c>
      <c r="O60" s="13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66" t="s">
        <v>582</v>
      </c>
      <c r="B61" s="104" t="s">
        <v>230</v>
      </c>
      <c r="C61" s="105"/>
      <c r="D61" s="105"/>
      <c r="E61" s="106"/>
      <c r="F61" s="71"/>
      <c r="G61" s="71"/>
      <c r="H61" s="71"/>
      <c r="I61" s="71"/>
      <c r="J61" s="102" t="s">
        <v>541</v>
      </c>
      <c r="K61" s="102"/>
      <c r="L61" s="33" t="s">
        <v>231</v>
      </c>
      <c r="M61" s="65" t="s">
        <v>237</v>
      </c>
      <c r="N61" s="42">
        <v>46</v>
      </c>
      <c r="O61" s="13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66" t="s">
        <v>582</v>
      </c>
      <c r="B62" s="104" t="s">
        <v>37</v>
      </c>
      <c r="C62" s="105"/>
      <c r="D62" s="105"/>
      <c r="E62" s="106"/>
      <c r="F62" s="71"/>
      <c r="G62" s="71"/>
      <c r="H62" s="71"/>
      <c r="I62" s="71"/>
      <c r="J62" s="102" t="s">
        <v>542</v>
      </c>
      <c r="K62" s="102"/>
      <c r="L62" s="33" t="s">
        <v>543</v>
      </c>
      <c r="M62" s="65" t="s">
        <v>237</v>
      </c>
      <c r="N62" s="42">
        <v>47</v>
      </c>
      <c r="O62" s="13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66" t="s">
        <v>586</v>
      </c>
      <c r="B63" s="104" t="s">
        <v>230</v>
      </c>
      <c r="C63" s="105"/>
      <c r="D63" s="105"/>
      <c r="E63" s="106"/>
      <c r="F63" s="71"/>
      <c r="G63" s="71"/>
      <c r="H63" s="71"/>
      <c r="I63" s="71"/>
      <c r="J63" s="114" t="s">
        <v>84</v>
      </c>
      <c r="K63" s="116"/>
      <c r="L63" s="33" t="s">
        <v>231</v>
      </c>
      <c r="M63" s="65" t="s">
        <v>233</v>
      </c>
      <c r="N63" s="42">
        <v>48</v>
      </c>
      <c r="O63" s="13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66" t="s">
        <v>586</v>
      </c>
      <c r="B64" s="104" t="s">
        <v>37</v>
      </c>
      <c r="C64" s="105"/>
      <c r="D64" s="105"/>
      <c r="E64" s="106"/>
      <c r="F64" s="71"/>
      <c r="G64" s="71"/>
      <c r="H64" s="71"/>
      <c r="I64" s="71"/>
      <c r="J64" s="102" t="s">
        <v>544</v>
      </c>
      <c r="K64" s="102"/>
      <c r="L64" s="33" t="s">
        <v>543</v>
      </c>
      <c r="M64" s="65" t="s">
        <v>233</v>
      </c>
      <c r="N64" s="42">
        <v>49</v>
      </c>
      <c r="O64" s="13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66" t="s">
        <v>587</v>
      </c>
      <c r="B65" s="104" t="s">
        <v>230</v>
      </c>
      <c r="C65" s="105"/>
      <c r="D65" s="105"/>
      <c r="E65" s="106"/>
      <c r="F65" s="71"/>
      <c r="G65" s="71"/>
      <c r="H65" s="71"/>
      <c r="I65" s="71"/>
      <c r="J65" s="114" t="s">
        <v>85</v>
      </c>
      <c r="K65" s="116"/>
      <c r="L65" s="33" t="s">
        <v>232</v>
      </c>
      <c r="M65" s="65" t="s">
        <v>170</v>
      </c>
      <c r="N65" s="42">
        <v>50</v>
      </c>
      <c r="O65" s="13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66" t="s">
        <v>578</v>
      </c>
      <c r="B66" s="104" t="s">
        <v>234</v>
      </c>
      <c r="C66" s="105"/>
      <c r="D66" s="105"/>
      <c r="E66" s="106"/>
      <c r="F66" s="71"/>
      <c r="G66" s="71"/>
      <c r="H66" s="71"/>
      <c r="I66" s="71"/>
      <c r="J66" s="114" t="s">
        <v>235</v>
      </c>
      <c r="K66" s="116"/>
      <c r="L66" s="74" t="s">
        <v>234</v>
      </c>
      <c r="M66" s="65" t="s">
        <v>177</v>
      </c>
      <c r="N66" s="42">
        <v>51</v>
      </c>
      <c r="O66" s="13">
        <v>0</v>
      </c>
      <c r="P66" s="78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66" t="s">
        <v>588</v>
      </c>
      <c r="B67" s="104" t="s">
        <v>230</v>
      </c>
      <c r="C67" s="105"/>
      <c r="D67" s="105"/>
      <c r="E67" s="106"/>
      <c r="F67" s="71"/>
      <c r="G67" s="71"/>
      <c r="H67" s="71"/>
      <c r="I67" s="71"/>
      <c r="J67" s="114" t="s">
        <v>545</v>
      </c>
      <c r="K67" s="116"/>
      <c r="L67" s="74" t="s">
        <v>546</v>
      </c>
      <c r="M67" s="65" t="s">
        <v>238</v>
      </c>
      <c r="N67" s="42">
        <v>52</v>
      </c>
      <c r="O67" s="13">
        <v>0</v>
      </c>
      <c r="P67" s="78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66" t="s">
        <v>578</v>
      </c>
      <c r="B68" s="104" t="s">
        <v>39</v>
      </c>
      <c r="C68" s="105"/>
      <c r="D68" s="105"/>
      <c r="E68" s="106"/>
      <c r="F68" s="71"/>
      <c r="G68" s="71"/>
      <c r="H68" s="71"/>
      <c r="I68" s="71"/>
      <c r="J68" s="102" t="s">
        <v>86</v>
      </c>
      <c r="K68" s="102"/>
      <c r="L68" s="33" t="s">
        <v>236</v>
      </c>
      <c r="M68" s="65" t="s">
        <v>177</v>
      </c>
      <c r="N68" s="42">
        <v>53</v>
      </c>
      <c r="O68" s="13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66" t="s">
        <v>583</v>
      </c>
      <c r="B69" s="104" t="s">
        <v>39</v>
      </c>
      <c r="C69" s="105"/>
      <c r="D69" s="105"/>
      <c r="E69" s="106"/>
      <c r="F69" s="71"/>
      <c r="G69" s="71"/>
      <c r="H69" s="71"/>
      <c r="I69" s="71"/>
      <c r="J69" s="114" t="s">
        <v>562</v>
      </c>
      <c r="K69" s="116"/>
      <c r="L69" s="33" t="s">
        <v>236</v>
      </c>
      <c r="M69" s="65" t="s">
        <v>164</v>
      </c>
      <c r="N69" s="42">
        <v>54</v>
      </c>
      <c r="O69" s="13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66" t="s">
        <v>569</v>
      </c>
      <c r="B70" s="104" t="s">
        <v>44</v>
      </c>
      <c r="C70" s="105"/>
      <c r="D70" s="105"/>
      <c r="E70" s="106"/>
      <c r="F70" s="71"/>
      <c r="G70" s="71"/>
      <c r="H70" s="71"/>
      <c r="I70" s="71"/>
      <c r="J70" s="124" t="s">
        <v>242</v>
      </c>
      <c r="K70" s="125"/>
      <c r="L70" s="33" t="s">
        <v>241</v>
      </c>
      <c r="M70" s="65" t="s">
        <v>34</v>
      </c>
      <c r="N70" s="42">
        <v>55</v>
      </c>
      <c r="O70" s="60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SUM(P70:P179)</f>
        <v>5085106.6500000004</v>
      </c>
      <c r="U70" s="53">
        <v>3492576.51</v>
      </c>
    </row>
    <row r="71" spans="1:21" ht="108" customHeight="1" x14ac:dyDescent="0.25">
      <c r="A71" s="66" t="s">
        <v>569</v>
      </c>
      <c r="B71" s="104" t="s">
        <v>44</v>
      </c>
      <c r="C71" s="105"/>
      <c r="D71" s="105"/>
      <c r="E71" s="106"/>
      <c r="F71" s="71"/>
      <c r="G71" s="71"/>
      <c r="H71" s="71"/>
      <c r="I71" s="71"/>
      <c r="J71" s="124" t="s">
        <v>333</v>
      </c>
      <c r="K71" s="125"/>
      <c r="L71" s="33" t="s">
        <v>239</v>
      </c>
      <c r="M71" s="65" t="s">
        <v>34</v>
      </c>
      <c r="N71" s="42">
        <v>56</v>
      </c>
      <c r="O71" s="60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SUM(P70:P179)</f>
        <v>5085106.6500000004</v>
      </c>
    </row>
    <row r="72" spans="1:21" ht="87.75" customHeight="1" x14ac:dyDescent="0.25">
      <c r="A72" s="66" t="s">
        <v>569</v>
      </c>
      <c r="B72" s="104" t="s">
        <v>44</v>
      </c>
      <c r="C72" s="105"/>
      <c r="D72" s="105"/>
      <c r="E72" s="106"/>
      <c r="F72" s="71"/>
      <c r="G72" s="71"/>
      <c r="H72" s="71"/>
      <c r="I72" s="71"/>
      <c r="J72" s="124" t="s">
        <v>243</v>
      </c>
      <c r="K72" s="125"/>
      <c r="L72" s="59" t="s">
        <v>244</v>
      </c>
      <c r="M72" s="65" t="s">
        <v>34</v>
      </c>
      <c r="N72" s="42">
        <v>57</v>
      </c>
      <c r="O72" s="60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66" t="s">
        <v>569</v>
      </c>
      <c r="B73" s="104" t="s">
        <v>44</v>
      </c>
      <c r="C73" s="105"/>
      <c r="D73" s="105"/>
      <c r="E73" s="106"/>
      <c r="F73" s="71"/>
      <c r="G73" s="71"/>
      <c r="H73" s="71"/>
      <c r="I73" s="71"/>
      <c r="J73" s="124" t="s">
        <v>334</v>
      </c>
      <c r="K73" s="125"/>
      <c r="L73" s="59" t="s">
        <v>335</v>
      </c>
      <c r="M73" s="65" t="s">
        <v>34</v>
      </c>
      <c r="N73" s="42">
        <v>58</v>
      </c>
      <c r="O73" s="60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66" t="s">
        <v>569</v>
      </c>
      <c r="B74" s="104" t="s">
        <v>44</v>
      </c>
      <c r="C74" s="105"/>
      <c r="D74" s="105"/>
      <c r="E74" s="106"/>
      <c r="F74" s="71"/>
      <c r="G74" s="71"/>
      <c r="H74" s="71"/>
      <c r="I74" s="71"/>
      <c r="J74" s="124" t="s">
        <v>273</v>
      </c>
      <c r="K74" s="125"/>
      <c r="L74" s="59" t="s">
        <v>402</v>
      </c>
      <c r="M74" s="65" t="s">
        <v>34</v>
      </c>
      <c r="N74" s="42">
        <v>59</v>
      </c>
      <c r="O74" s="60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66" t="s">
        <v>569</v>
      </c>
      <c r="B75" s="104" t="s">
        <v>44</v>
      </c>
      <c r="C75" s="105"/>
      <c r="D75" s="105"/>
      <c r="E75" s="106"/>
      <c r="F75" s="71"/>
      <c r="G75" s="71"/>
      <c r="H75" s="71"/>
      <c r="I75" s="71"/>
      <c r="J75" s="124" t="s">
        <v>440</v>
      </c>
      <c r="K75" s="125"/>
      <c r="L75" s="59" t="s">
        <v>490</v>
      </c>
      <c r="M75" s="65" t="s">
        <v>34</v>
      </c>
      <c r="N75" s="42">
        <v>60</v>
      </c>
      <c r="O75" s="13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66" t="s">
        <v>569</v>
      </c>
      <c r="B76" s="104" t="s">
        <v>44</v>
      </c>
      <c r="C76" s="105"/>
      <c r="D76" s="105"/>
      <c r="E76" s="106"/>
      <c r="F76" s="71"/>
      <c r="G76" s="71"/>
      <c r="H76" s="71"/>
      <c r="I76" s="71"/>
      <c r="J76" s="124" t="s">
        <v>441</v>
      </c>
      <c r="K76" s="125"/>
      <c r="L76" s="59" t="s">
        <v>491</v>
      </c>
      <c r="M76" s="65" t="s">
        <v>34</v>
      </c>
      <c r="N76" s="42">
        <v>61</v>
      </c>
      <c r="O76" s="13">
        <v>0</v>
      </c>
      <c r="P76" s="2">
        <v>0</v>
      </c>
      <c r="Q76" s="2">
        <v>230000</v>
      </c>
      <c r="R76" s="2">
        <v>0</v>
      </c>
      <c r="S76" s="2">
        <v>0</v>
      </c>
      <c r="T76" s="3"/>
    </row>
    <row r="77" spans="1:21" ht="100.5" customHeight="1" x14ac:dyDescent="0.25">
      <c r="A77" s="66" t="s">
        <v>569</v>
      </c>
      <c r="B77" s="104" t="s">
        <v>44</v>
      </c>
      <c r="C77" s="105"/>
      <c r="D77" s="105"/>
      <c r="E77" s="106"/>
      <c r="F77" s="71"/>
      <c r="G77" s="71"/>
      <c r="H77" s="71"/>
      <c r="I77" s="71"/>
      <c r="J77" s="124" t="s">
        <v>442</v>
      </c>
      <c r="K77" s="125"/>
      <c r="L77" s="59" t="s">
        <v>526</v>
      </c>
      <c r="M77" s="65" t="s">
        <v>34</v>
      </c>
      <c r="N77" s="42">
        <v>62</v>
      </c>
      <c r="O77" s="13">
        <v>0</v>
      </c>
      <c r="P77" s="2">
        <v>0</v>
      </c>
      <c r="Q77" s="2">
        <v>30000</v>
      </c>
      <c r="R77" s="2">
        <v>0</v>
      </c>
      <c r="S77" s="2">
        <v>0</v>
      </c>
      <c r="T77" s="3"/>
    </row>
    <row r="78" spans="1:21" ht="92.25" customHeight="1" x14ac:dyDescent="0.25">
      <c r="A78" s="66" t="s">
        <v>569</v>
      </c>
      <c r="B78" s="104" t="s">
        <v>44</v>
      </c>
      <c r="C78" s="105"/>
      <c r="D78" s="105"/>
      <c r="E78" s="106"/>
      <c r="F78" s="71"/>
      <c r="G78" s="71"/>
      <c r="H78" s="71"/>
      <c r="I78" s="71"/>
      <c r="J78" s="124" t="s">
        <v>443</v>
      </c>
      <c r="K78" s="125"/>
      <c r="L78" s="59" t="s">
        <v>535</v>
      </c>
      <c r="M78" s="65" t="s">
        <v>34</v>
      </c>
      <c r="N78" s="42">
        <v>63</v>
      </c>
      <c r="O78" s="13">
        <v>0</v>
      </c>
      <c r="P78" s="2">
        <v>0</v>
      </c>
      <c r="Q78" s="2">
        <v>55000</v>
      </c>
      <c r="R78" s="2">
        <v>0</v>
      </c>
      <c r="S78" s="2">
        <v>0</v>
      </c>
      <c r="T78" s="3"/>
    </row>
    <row r="79" spans="1:21" ht="105" customHeight="1" x14ac:dyDescent="0.25">
      <c r="A79" s="66" t="s">
        <v>569</v>
      </c>
      <c r="B79" s="104" t="s">
        <v>44</v>
      </c>
      <c r="C79" s="105"/>
      <c r="D79" s="105"/>
      <c r="E79" s="106"/>
      <c r="F79" s="71"/>
      <c r="G79" s="71"/>
      <c r="H79" s="71"/>
      <c r="I79" s="71"/>
      <c r="J79" s="124" t="s">
        <v>444</v>
      </c>
      <c r="K79" s="125"/>
      <c r="L79" s="59" t="s">
        <v>527</v>
      </c>
      <c r="M79" s="65" t="s">
        <v>34</v>
      </c>
      <c r="N79" s="42">
        <v>64</v>
      </c>
      <c r="O79" s="13">
        <v>0</v>
      </c>
      <c r="P79" s="2">
        <v>0</v>
      </c>
      <c r="Q79" s="2">
        <v>21000</v>
      </c>
      <c r="R79" s="2">
        <v>0</v>
      </c>
      <c r="S79" s="2">
        <v>0</v>
      </c>
      <c r="T79" s="3"/>
    </row>
    <row r="80" spans="1:21" ht="105.75" customHeight="1" x14ac:dyDescent="0.25">
      <c r="A80" s="66" t="s">
        <v>569</v>
      </c>
      <c r="B80" s="104" t="s">
        <v>44</v>
      </c>
      <c r="C80" s="105"/>
      <c r="D80" s="105"/>
      <c r="E80" s="106"/>
      <c r="F80" s="71"/>
      <c r="G80" s="71"/>
      <c r="H80" s="71"/>
      <c r="I80" s="71"/>
      <c r="J80" s="124" t="s">
        <v>445</v>
      </c>
      <c r="K80" s="125"/>
      <c r="L80" s="59" t="s">
        <v>528</v>
      </c>
      <c r="M80" s="65" t="s">
        <v>34</v>
      </c>
      <c r="N80" s="42">
        <v>65</v>
      </c>
      <c r="O80" s="13">
        <v>0</v>
      </c>
      <c r="P80" s="2">
        <v>0</v>
      </c>
      <c r="Q80" s="2">
        <v>85000</v>
      </c>
      <c r="R80" s="2">
        <v>0</v>
      </c>
      <c r="S80" s="2">
        <v>0</v>
      </c>
      <c r="T80" s="3"/>
    </row>
    <row r="81" spans="1:20" ht="93" customHeight="1" x14ac:dyDescent="0.25">
      <c r="A81" s="66" t="s">
        <v>570</v>
      </c>
      <c r="B81" s="104" t="s">
        <v>44</v>
      </c>
      <c r="C81" s="105"/>
      <c r="D81" s="105"/>
      <c r="E81" s="106"/>
      <c r="F81" s="71"/>
      <c r="G81" s="71"/>
      <c r="H81" s="71"/>
      <c r="I81" s="67"/>
      <c r="J81" s="126" t="s">
        <v>245</v>
      </c>
      <c r="K81" s="126"/>
      <c r="L81" s="59" t="s">
        <v>403</v>
      </c>
      <c r="M81" s="65" t="s">
        <v>181</v>
      </c>
      <c r="N81" s="42">
        <v>66</v>
      </c>
      <c r="O81" s="60">
        <v>90000</v>
      </c>
      <c r="P81" s="2">
        <v>90000</v>
      </c>
      <c r="Q81" s="2">
        <v>0</v>
      </c>
      <c r="R81" s="2">
        <v>0</v>
      </c>
      <c r="S81" s="2">
        <v>0</v>
      </c>
      <c r="T81" s="3">
        <f t="shared" ref="T81:T171" si="2">O81+P81+Q81+R81+S81</f>
        <v>180000</v>
      </c>
    </row>
    <row r="82" spans="1:20" ht="84" customHeight="1" x14ac:dyDescent="0.25">
      <c r="A82" s="66" t="s">
        <v>570</v>
      </c>
      <c r="B82" s="104" t="s">
        <v>44</v>
      </c>
      <c r="C82" s="105"/>
      <c r="D82" s="105"/>
      <c r="E82" s="106"/>
      <c r="F82" s="71"/>
      <c r="G82" s="71"/>
      <c r="H82" s="71"/>
      <c r="I82" s="67"/>
      <c r="J82" s="126" t="s">
        <v>246</v>
      </c>
      <c r="K82" s="126"/>
      <c r="L82" s="59" t="s">
        <v>404</v>
      </c>
      <c r="M82" s="65" t="s">
        <v>181</v>
      </c>
      <c r="N82" s="42">
        <v>67</v>
      </c>
      <c r="O82" s="60">
        <v>300000</v>
      </c>
      <c r="P82" s="2">
        <v>300000</v>
      </c>
      <c r="Q82" s="2">
        <v>0</v>
      </c>
      <c r="R82" s="2">
        <v>0</v>
      </c>
      <c r="S82" s="2">
        <v>0</v>
      </c>
      <c r="T82" s="3">
        <f t="shared" si="2"/>
        <v>600000</v>
      </c>
    </row>
    <row r="83" spans="1:20" ht="95.25" customHeight="1" x14ac:dyDescent="0.25">
      <c r="A83" s="66" t="s">
        <v>570</v>
      </c>
      <c r="B83" s="104" t="s">
        <v>44</v>
      </c>
      <c r="C83" s="105"/>
      <c r="D83" s="105"/>
      <c r="E83" s="106"/>
      <c r="F83" s="71"/>
      <c r="G83" s="71"/>
      <c r="H83" s="71"/>
      <c r="I83" s="67"/>
      <c r="J83" s="126" t="s">
        <v>336</v>
      </c>
      <c r="K83" s="126"/>
      <c r="L83" s="59" t="s">
        <v>338</v>
      </c>
      <c r="M83" s="65" t="s">
        <v>181</v>
      </c>
      <c r="N83" s="42">
        <v>68</v>
      </c>
      <c r="O83" s="60">
        <v>21425.82</v>
      </c>
      <c r="P83" s="60">
        <v>21425.82</v>
      </c>
      <c r="Q83" s="2">
        <v>0</v>
      </c>
      <c r="R83" s="2">
        <v>0</v>
      </c>
      <c r="S83" s="2">
        <v>0</v>
      </c>
      <c r="T83" s="3"/>
    </row>
    <row r="84" spans="1:20" ht="101.25" customHeight="1" x14ac:dyDescent="0.25">
      <c r="A84" s="66" t="s">
        <v>570</v>
      </c>
      <c r="B84" s="104" t="s">
        <v>44</v>
      </c>
      <c r="C84" s="105"/>
      <c r="D84" s="105"/>
      <c r="E84" s="106"/>
      <c r="F84" s="71"/>
      <c r="G84" s="71"/>
      <c r="H84" s="71"/>
      <c r="I84" s="67"/>
      <c r="J84" s="126" t="s">
        <v>337</v>
      </c>
      <c r="K84" s="126"/>
      <c r="L84" s="59" t="s">
        <v>339</v>
      </c>
      <c r="M84" s="65" t="s">
        <v>181</v>
      </c>
      <c r="N84" s="42">
        <v>69</v>
      </c>
      <c r="O84" s="60">
        <v>42899.7</v>
      </c>
      <c r="P84" s="60">
        <v>42899.7</v>
      </c>
      <c r="Q84" s="2">
        <v>0</v>
      </c>
      <c r="R84" s="2">
        <v>0</v>
      </c>
      <c r="S84" s="2">
        <v>0</v>
      </c>
      <c r="T84" s="3"/>
    </row>
    <row r="85" spans="1:20" ht="101.25" customHeight="1" x14ac:dyDescent="0.25">
      <c r="A85" s="66" t="s">
        <v>570</v>
      </c>
      <c r="B85" s="104" t="s">
        <v>44</v>
      </c>
      <c r="C85" s="105"/>
      <c r="D85" s="105"/>
      <c r="E85" s="106"/>
      <c r="F85" s="71"/>
      <c r="G85" s="71"/>
      <c r="H85" s="71"/>
      <c r="I85" s="67"/>
      <c r="J85" s="126" t="s">
        <v>446</v>
      </c>
      <c r="K85" s="126"/>
      <c r="L85" s="59" t="s">
        <v>529</v>
      </c>
      <c r="M85" s="65" t="s">
        <v>181</v>
      </c>
      <c r="N85" s="42">
        <v>70</v>
      </c>
      <c r="O85" s="13">
        <v>0</v>
      </c>
      <c r="P85" s="2">
        <v>0</v>
      </c>
      <c r="Q85" s="2">
        <v>20000</v>
      </c>
      <c r="R85" s="2">
        <v>0</v>
      </c>
      <c r="S85" s="2">
        <v>0</v>
      </c>
      <c r="T85" s="3"/>
    </row>
    <row r="86" spans="1:20" ht="88.5" customHeight="1" x14ac:dyDescent="0.25">
      <c r="A86" s="66" t="s">
        <v>570</v>
      </c>
      <c r="B86" s="104" t="s">
        <v>44</v>
      </c>
      <c r="C86" s="105"/>
      <c r="D86" s="105"/>
      <c r="E86" s="106"/>
      <c r="F86" s="71"/>
      <c r="G86" s="71"/>
      <c r="H86" s="71"/>
      <c r="I86" s="67"/>
      <c r="J86" s="126" t="s">
        <v>447</v>
      </c>
      <c r="K86" s="126"/>
      <c r="L86" s="59" t="s">
        <v>530</v>
      </c>
      <c r="M86" s="65" t="s">
        <v>181</v>
      </c>
      <c r="N86" s="42">
        <v>71</v>
      </c>
      <c r="O86" s="13">
        <v>0</v>
      </c>
      <c r="P86" s="2">
        <v>0</v>
      </c>
      <c r="Q86" s="2">
        <v>40000</v>
      </c>
      <c r="R86" s="2">
        <v>0</v>
      </c>
      <c r="S86" s="2">
        <v>0</v>
      </c>
      <c r="T86" s="3"/>
    </row>
    <row r="87" spans="1:20" ht="87" customHeight="1" x14ac:dyDescent="0.25">
      <c r="A87" s="66" t="s">
        <v>571</v>
      </c>
      <c r="B87" s="104" t="s">
        <v>44</v>
      </c>
      <c r="C87" s="105"/>
      <c r="D87" s="105"/>
      <c r="E87" s="106"/>
      <c r="F87" s="71"/>
      <c r="G87" s="71"/>
      <c r="H87" s="71"/>
      <c r="I87" s="67"/>
      <c r="J87" s="126" t="s">
        <v>405</v>
      </c>
      <c r="K87" s="126"/>
      <c r="L87" s="59" t="s">
        <v>248</v>
      </c>
      <c r="M87" s="65" t="s">
        <v>240</v>
      </c>
      <c r="N87" s="42">
        <v>72</v>
      </c>
      <c r="O87" s="60">
        <v>95000</v>
      </c>
      <c r="P87" s="2">
        <v>95000</v>
      </c>
      <c r="Q87" s="2">
        <v>0</v>
      </c>
      <c r="R87" s="2">
        <v>0</v>
      </c>
      <c r="S87" s="2">
        <v>0</v>
      </c>
      <c r="T87" s="3">
        <f t="shared" si="2"/>
        <v>190000</v>
      </c>
    </row>
    <row r="88" spans="1:20" ht="83.25" customHeight="1" x14ac:dyDescent="0.25">
      <c r="A88" s="66" t="s">
        <v>571</v>
      </c>
      <c r="B88" s="104" t="s">
        <v>44</v>
      </c>
      <c r="C88" s="105"/>
      <c r="D88" s="105"/>
      <c r="E88" s="106"/>
      <c r="F88" s="71"/>
      <c r="G88" s="71"/>
      <c r="H88" s="71"/>
      <c r="I88" s="67"/>
      <c r="J88" s="126" t="s">
        <v>406</v>
      </c>
      <c r="K88" s="126"/>
      <c r="L88" s="59" t="s">
        <v>249</v>
      </c>
      <c r="M88" s="65" t="s">
        <v>240</v>
      </c>
      <c r="N88" s="42">
        <v>73</v>
      </c>
      <c r="O88" s="60">
        <v>190000</v>
      </c>
      <c r="P88" s="2">
        <v>190000</v>
      </c>
      <c r="Q88" s="2">
        <v>0</v>
      </c>
      <c r="R88" s="2">
        <v>0</v>
      </c>
      <c r="S88" s="2">
        <v>0</v>
      </c>
      <c r="T88" s="3">
        <f t="shared" si="2"/>
        <v>380000</v>
      </c>
    </row>
    <row r="89" spans="1:20" ht="83.25" customHeight="1" x14ac:dyDescent="0.25">
      <c r="A89" s="66" t="s">
        <v>571</v>
      </c>
      <c r="B89" s="104" t="s">
        <v>44</v>
      </c>
      <c r="C89" s="105"/>
      <c r="D89" s="105"/>
      <c r="E89" s="106"/>
      <c r="F89" s="71"/>
      <c r="G89" s="71"/>
      <c r="H89" s="71"/>
      <c r="I89" s="67"/>
      <c r="J89" s="126" t="s">
        <v>247</v>
      </c>
      <c r="K89" s="126"/>
      <c r="L89" s="59" t="s">
        <v>250</v>
      </c>
      <c r="M89" s="65" t="s">
        <v>240</v>
      </c>
      <c r="N89" s="42">
        <v>74</v>
      </c>
      <c r="O89" s="60">
        <v>100000</v>
      </c>
      <c r="P89" s="2">
        <v>100000</v>
      </c>
      <c r="Q89" s="2">
        <v>0</v>
      </c>
      <c r="R89" s="2">
        <v>0</v>
      </c>
      <c r="S89" s="2">
        <v>0</v>
      </c>
      <c r="T89" s="3"/>
    </row>
    <row r="90" spans="1:20" ht="83.25" customHeight="1" x14ac:dyDescent="0.25">
      <c r="A90" s="66" t="s">
        <v>571</v>
      </c>
      <c r="B90" s="104" t="s">
        <v>44</v>
      </c>
      <c r="C90" s="105"/>
      <c r="D90" s="105"/>
      <c r="E90" s="69"/>
      <c r="F90" s="71"/>
      <c r="G90" s="71"/>
      <c r="H90" s="71"/>
      <c r="I90" s="67"/>
      <c r="J90" s="126" t="s">
        <v>382</v>
      </c>
      <c r="K90" s="126"/>
      <c r="L90" s="59" t="s">
        <v>384</v>
      </c>
      <c r="M90" s="65" t="s">
        <v>240</v>
      </c>
      <c r="N90" s="42">
        <v>75</v>
      </c>
      <c r="O90" s="60">
        <v>25000</v>
      </c>
      <c r="P90" s="2">
        <v>25000</v>
      </c>
      <c r="Q90" s="2">
        <v>0</v>
      </c>
      <c r="R90" s="2">
        <v>0</v>
      </c>
      <c r="S90" s="2">
        <v>0</v>
      </c>
      <c r="T90" s="3"/>
    </row>
    <row r="91" spans="1:20" ht="83.25" customHeight="1" x14ac:dyDescent="0.25">
      <c r="A91" s="66" t="s">
        <v>571</v>
      </c>
      <c r="B91" s="104" t="s">
        <v>44</v>
      </c>
      <c r="C91" s="105"/>
      <c r="D91" s="105"/>
      <c r="E91" s="69"/>
      <c r="F91" s="71"/>
      <c r="G91" s="71"/>
      <c r="H91" s="71"/>
      <c r="I91" s="67"/>
      <c r="J91" s="124" t="s">
        <v>383</v>
      </c>
      <c r="K91" s="125"/>
      <c r="L91" s="59" t="s">
        <v>385</v>
      </c>
      <c r="M91" s="65" t="s">
        <v>240</v>
      </c>
      <c r="N91" s="42">
        <v>76</v>
      </c>
      <c r="O91" s="60">
        <v>25000</v>
      </c>
      <c r="P91" s="2">
        <v>25000</v>
      </c>
      <c r="Q91" s="2">
        <v>0</v>
      </c>
      <c r="R91" s="2">
        <v>0</v>
      </c>
      <c r="S91" s="2">
        <v>0</v>
      </c>
      <c r="T91" s="3"/>
    </row>
    <row r="92" spans="1:20" ht="83.25" customHeight="1" x14ac:dyDescent="0.25">
      <c r="A92" s="66" t="s">
        <v>571</v>
      </c>
      <c r="B92" s="104" t="s">
        <v>44</v>
      </c>
      <c r="C92" s="105"/>
      <c r="D92" s="105"/>
      <c r="E92" s="69"/>
      <c r="F92" s="71"/>
      <c r="G92" s="71"/>
      <c r="H92" s="71"/>
      <c r="I92" s="67"/>
      <c r="J92" s="124" t="s">
        <v>448</v>
      </c>
      <c r="K92" s="125"/>
      <c r="L92" s="59" t="s">
        <v>492</v>
      </c>
      <c r="M92" s="65" t="s">
        <v>240</v>
      </c>
      <c r="N92" s="42">
        <v>77</v>
      </c>
      <c r="O92" s="13">
        <v>0</v>
      </c>
      <c r="P92" s="2">
        <v>0</v>
      </c>
      <c r="Q92" s="2">
        <v>100000</v>
      </c>
      <c r="R92" s="2">
        <v>0</v>
      </c>
      <c r="S92" s="2">
        <v>0</v>
      </c>
      <c r="T92" s="3"/>
    </row>
    <row r="93" spans="1:20" ht="83.25" customHeight="1" x14ac:dyDescent="0.25">
      <c r="A93" s="66" t="s">
        <v>571</v>
      </c>
      <c r="B93" s="104" t="s">
        <v>44</v>
      </c>
      <c r="C93" s="105"/>
      <c r="D93" s="105"/>
      <c r="E93" s="69"/>
      <c r="F93" s="71"/>
      <c r="G93" s="71"/>
      <c r="H93" s="71"/>
      <c r="I93" s="67"/>
      <c r="J93" s="124" t="s">
        <v>449</v>
      </c>
      <c r="K93" s="125"/>
      <c r="L93" s="59" t="s">
        <v>493</v>
      </c>
      <c r="M93" s="65" t="s">
        <v>240</v>
      </c>
      <c r="N93" s="42">
        <v>78</v>
      </c>
      <c r="O93" s="13">
        <v>0</v>
      </c>
      <c r="P93" s="2">
        <v>0</v>
      </c>
      <c r="Q93" s="2">
        <v>107000</v>
      </c>
      <c r="R93" s="2">
        <v>0</v>
      </c>
      <c r="S93" s="2">
        <v>0</v>
      </c>
      <c r="T93" s="3"/>
    </row>
    <row r="94" spans="1:20" ht="83.25" customHeight="1" x14ac:dyDescent="0.25">
      <c r="A94" s="66" t="s">
        <v>571</v>
      </c>
      <c r="B94" s="104" t="s">
        <v>44</v>
      </c>
      <c r="C94" s="105"/>
      <c r="D94" s="105"/>
      <c r="E94" s="69"/>
      <c r="F94" s="71"/>
      <c r="G94" s="71"/>
      <c r="H94" s="71"/>
      <c r="I94" s="67"/>
      <c r="J94" s="124" t="s">
        <v>450</v>
      </c>
      <c r="K94" s="125"/>
      <c r="L94" s="59" t="s">
        <v>494</v>
      </c>
      <c r="M94" s="65" t="s">
        <v>240</v>
      </c>
      <c r="N94" s="42">
        <v>79</v>
      </c>
      <c r="O94" s="13">
        <v>0</v>
      </c>
      <c r="P94" s="2">
        <v>0</v>
      </c>
      <c r="Q94" s="2">
        <v>200000</v>
      </c>
      <c r="R94" s="2">
        <v>0</v>
      </c>
      <c r="S94" s="2">
        <v>0</v>
      </c>
      <c r="T94" s="3"/>
    </row>
    <row r="95" spans="1:20" ht="75.75" customHeight="1" x14ac:dyDescent="0.25">
      <c r="A95" s="66" t="s">
        <v>572</v>
      </c>
      <c r="B95" s="104" t="s">
        <v>44</v>
      </c>
      <c r="C95" s="105"/>
      <c r="D95" s="105"/>
      <c r="E95" s="106"/>
      <c r="F95" s="71"/>
      <c r="G95" s="71"/>
      <c r="H95" s="71"/>
      <c r="I95" s="67"/>
      <c r="J95" s="126" t="s">
        <v>253</v>
      </c>
      <c r="K95" s="126"/>
      <c r="L95" s="59" t="s">
        <v>254</v>
      </c>
      <c r="M95" s="65" t="s">
        <v>35</v>
      </c>
      <c r="N95" s="42">
        <v>80</v>
      </c>
      <c r="O95" s="60">
        <v>70000</v>
      </c>
      <c r="P95" s="2">
        <v>70000</v>
      </c>
      <c r="Q95" s="2">
        <v>0</v>
      </c>
      <c r="R95" s="2">
        <v>0</v>
      </c>
      <c r="S95" s="2">
        <v>0</v>
      </c>
      <c r="T95" s="3"/>
    </row>
    <row r="96" spans="1:20" ht="94.5" customHeight="1" x14ac:dyDescent="0.25">
      <c r="A96" s="66" t="s">
        <v>572</v>
      </c>
      <c r="B96" s="104" t="s">
        <v>44</v>
      </c>
      <c r="C96" s="105"/>
      <c r="D96" s="105"/>
      <c r="E96" s="106"/>
      <c r="F96" s="71"/>
      <c r="G96" s="71"/>
      <c r="H96" s="71"/>
      <c r="I96" s="71"/>
      <c r="J96" s="127" t="s">
        <v>407</v>
      </c>
      <c r="K96" s="128"/>
      <c r="L96" s="59" t="s">
        <v>256</v>
      </c>
      <c r="M96" s="65" t="s">
        <v>35</v>
      </c>
      <c r="N96" s="42">
        <v>81</v>
      </c>
      <c r="O96" s="60">
        <v>68000</v>
      </c>
      <c r="P96" s="2">
        <v>68000</v>
      </c>
      <c r="Q96" s="2">
        <v>0</v>
      </c>
      <c r="R96" s="2">
        <v>0</v>
      </c>
      <c r="S96" s="2">
        <v>0</v>
      </c>
      <c r="T96" s="3">
        <f t="shared" si="2"/>
        <v>136000</v>
      </c>
    </row>
    <row r="97" spans="1:21" ht="89.25" customHeight="1" x14ac:dyDescent="0.25">
      <c r="A97" s="66" t="s">
        <v>572</v>
      </c>
      <c r="B97" s="104" t="s">
        <v>44</v>
      </c>
      <c r="C97" s="105"/>
      <c r="D97" s="105"/>
      <c r="E97" s="106"/>
      <c r="F97" s="71"/>
      <c r="G97" s="71"/>
      <c r="H97" s="71"/>
      <c r="I97" s="71"/>
      <c r="J97" s="127" t="s">
        <v>408</v>
      </c>
      <c r="K97" s="128"/>
      <c r="L97" s="59" t="s">
        <v>409</v>
      </c>
      <c r="M97" s="65" t="s">
        <v>35</v>
      </c>
      <c r="N97" s="42">
        <v>82</v>
      </c>
      <c r="O97" s="60">
        <v>15000</v>
      </c>
      <c r="P97" s="2">
        <v>15000</v>
      </c>
      <c r="Q97" s="2">
        <v>0</v>
      </c>
      <c r="R97" s="2">
        <v>0</v>
      </c>
      <c r="S97" s="2">
        <v>0</v>
      </c>
      <c r="T97" s="3">
        <f t="shared" si="2"/>
        <v>30000</v>
      </c>
    </row>
    <row r="98" spans="1:21" ht="80.25" customHeight="1" x14ac:dyDescent="0.25">
      <c r="A98" s="66" t="s">
        <v>572</v>
      </c>
      <c r="B98" s="104" t="s">
        <v>44</v>
      </c>
      <c r="C98" s="105"/>
      <c r="D98" s="105"/>
      <c r="E98" s="106"/>
      <c r="F98" s="71"/>
      <c r="G98" s="71"/>
      <c r="H98" s="71"/>
      <c r="I98" s="71"/>
      <c r="J98" s="127" t="s">
        <v>251</v>
      </c>
      <c r="K98" s="128"/>
      <c r="L98" s="59" t="s">
        <v>410</v>
      </c>
      <c r="M98" s="65" t="s">
        <v>35</v>
      </c>
      <c r="N98" s="42">
        <v>83</v>
      </c>
      <c r="O98" s="60">
        <v>20000</v>
      </c>
      <c r="P98" s="2">
        <v>20000</v>
      </c>
      <c r="Q98" s="2">
        <v>0</v>
      </c>
      <c r="R98" s="2">
        <v>0</v>
      </c>
      <c r="S98" s="2">
        <v>0</v>
      </c>
      <c r="T98" s="3">
        <f t="shared" si="2"/>
        <v>40000</v>
      </c>
    </row>
    <row r="99" spans="1:21" ht="105" customHeight="1" x14ac:dyDescent="0.25">
      <c r="A99" s="66" t="s">
        <v>572</v>
      </c>
      <c r="B99" s="104" t="s">
        <v>44</v>
      </c>
      <c r="C99" s="105"/>
      <c r="D99" s="105"/>
      <c r="E99" s="106"/>
      <c r="F99" s="71"/>
      <c r="G99" s="71"/>
      <c r="H99" s="71"/>
      <c r="I99" s="71"/>
      <c r="J99" s="129" t="s">
        <v>411</v>
      </c>
      <c r="K99" s="130"/>
      <c r="L99" s="59" t="s">
        <v>255</v>
      </c>
      <c r="M99" s="65" t="s">
        <v>35</v>
      </c>
      <c r="N99" s="42">
        <v>84</v>
      </c>
      <c r="O99" s="60">
        <v>135000</v>
      </c>
      <c r="P99" s="2">
        <v>135000</v>
      </c>
      <c r="Q99" s="2">
        <v>0</v>
      </c>
      <c r="R99" s="2">
        <v>0</v>
      </c>
      <c r="S99" s="2">
        <v>0</v>
      </c>
      <c r="T99" s="3">
        <f t="shared" si="2"/>
        <v>270000</v>
      </c>
    </row>
    <row r="100" spans="1:21" ht="103.5" customHeight="1" x14ac:dyDescent="0.25">
      <c r="A100" s="66" t="s">
        <v>572</v>
      </c>
      <c r="B100" s="104" t="s">
        <v>44</v>
      </c>
      <c r="C100" s="105"/>
      <c r="D100" s="105"/>
      <c r="E100" s="106"/>
      <c r="F100" s="71"/>
      <c r="G100" s="71"/>
      <c r="H100" s="71"/>
      <c r="I100" s="67"/>
      <c r="J100" s="126" t="s">
        <v>252</v>
      </c>
      <c r="K100" s="126"/>
      <c r="L100" s="59" t="s">
        <v>412</v>
      </c>
      <c r="M100" s="65" t="s">
        <v>35</v>
      </c>
      <c r="N100" s="42">
        <v>85</v>
      </c>
      <c r="O100" s="60">
        <v>117000</v>
      </c>
      <c r="P100" s="2">
        <v>117000</v>
      </c>
      <c r="Q100" s="2">
        <v>0</v>
      </c>
      <c r="R100" s="2">
        <v>0</v>
      </c>
      <c r="S100" s="2">
        <v>0</v>
      </c>
      <c r="T100" s="3">
        <f t="shared" si="2"/>
        <v>234000</v>
      </c>
    </row>
    <row r="101" spans="1:21" ht="93.75" customHeight="1" x14ac:dyDescent="0.25">
      <c r="A101" s="66" t="s">
        <v>572</v>
      </c>
      <c r="B101" s="104" t="s">
        <v>44</v>
      </c>
      <c r="C101" s="105"/>
      <c r="D101" s="105"/>
      <c r="E101" s="106"/>
      <c r="F101" s="71"/>
      <c r="G101" s="71"/>
      <c r="H101" s="71"/>
      <c r="I101" s="67"/>
      <c r="J101" s="126" t="s">
        <v>413</v>
      </c>
      <c r="K101" s="126"/>
      <c r="L101" s="59" t="s">
        <v>414</v>
      </c>
      <c r="M101" s="65" t="s">
        <v>35</v>
      </c>
      <c r="N101" s="42">
        <v>86</v>
      </c>
      <c r="O101" s="60">
        <v>19614.91</v>
      </c>
      <c r="P101" s="60">
        <v>19614.91</v>
      </c>
      <c r="Q101" s="2">
        <v>0</v>
      </c>
      <c r="R101" s="2">
        <v>0</v>
      </c>
      <c r="S101" s="2">
        <v>0</v>
      </c>
      <c r="T101" s="3" t="e">
        <f>#REF!+#REF!+Q101+R101+S101</f>
        <v>#REF!</v>
      </c>
    </row>
    <row r="102" spans="1:21" ht="105" customHeight="1" x14ac:dyDescent="0.25">
      <c r="A102" s="66" t="s">
        <v>572</v>
      </c>
      <c r="B102" s="104" t="s">
        <v>44</v>
      </c>
      <c r="C102" s="105"/>
      <c r="D102" s="105"/>
      <c r="E102" s="106"/>
      <c r="F102" s="71"/>
      <c r="G102" s="71"/>
      <c r="H102" s="71"/>
      <c r="I102" s="67"/>
      <c r="J102" s="126" t="s">
        <v>342</v>
      </c>
      <c r="K102" s="126"/>
      <c r="L102" s="59" t="s">
        <v>340</v>
      </c>
      <c r="M102" s="65" t="s">
        <v>35</v>
      </c>
      <c r="N102" s="42">
        <v>87</v>
      </c>
      <c r="O102" s="60">
        <v>17698.91</v>
      </c>
      <c r="P102" s="60">
        <v>17698.91</v>
      </c>
      <c r="Q102" s="2">
        <v>0</v>
      </c>
      <c r="R102" s="2">
        <v>0</v>
      </c>
      <c r="S102" s="2">
        <v>0</v>
      </c>
      <c r="T102" s="3">
        <f t="shared" si="2"/>
        <v>35397.82</v>
      </c>
    </row>
    <row r="103" spans="1:21" ht="97.5" customHeight="1" x14ac:dyDescent="0.25">
      <c r="A103" s="66" t="s">
        <v>572</v>
      </c>
      <c r="B103" s="104" t="s">
        <v>44</v>
      </c>
      <c r="C103" s="105"/>
      <c r="D103" s="105"/>
      <c r="E103" s="106"/>
      <c r="F103" s="71"/>
      <c r="G103" s="71"/>
      <c r="H103" s="71"/>
      <c r="I103" s="71"/>
      <c r="J103" s="124" t="s">
        <v>415</v>
      </c>
      <c r="K103" s="125"/>
      <c r="L103" s="59" t="s">
        <v>416</v>
      </c>
      <c r="M103" s="65" t="s">
        <v>35</v>
      </c>
      <c r="N103" s="42">
        <v>88</v>
      </c>
      <c r="O103" s="60">
        <v>19629.28</v>
      </c>
      <c r="P103" s="60">
        <v>19629.28</v>
      </c>
      <c r="Q103" s="2">
        <v>0</v>
      </c>
      <c r="R103" s="2">
        <v>0</v>
      </c>
      <c r="S103" s="2">
        <v>0</v>
      </c>
      <c r="T103" s="3"/>
      <c r="U103" s="3"/>
    </row>
    <row r="104" spans="1:21" ht="97.5" customHeight="1" x14ac:dyDescent="0.25">
      <c r="A104" s="66" t="s">
        <v>572</v>
      </c>
      <c r="B104" s="104" t="s">
        <v>44</v>
      </c>
      <c r="C104" s="105"/>
      <c r="D104" s="105"/>
      <c r="E104" s="106"/>
      <c r="F104" s="71"/>
      <c r="G104" s="71"/>
      <c r="H104" s="71"/>
      <c r="I104" s="71"/>
      <c r="J104" s="124" t="s">
        <v>343</v>
      </c>
      <c r="K104" s="125"/>
      <c r="L104" s="59" t="s">
        <v>341</v>
      </c>
      <c r="M104" s="65" t="s">
        <v>35</v>
      </c>
      <c r="N104" s="42">
        <v>89</v>
      </c>
      <c r="O104" s="60">
        <v>26548.36</v>
      </c>
      <c r="P104" s="60">
        <v>26548.36</v>
      </c>
      <c r="Q104" s="2">
        <v>0</v>
      </c>
      <c r="R104" s="2">
        <v>0</v>
      </c>
      <c r="S104" s="2">
        <v>0</v>
      </c>
      <c r="T104" s="3"/>
      <c r="U104" s="3"/>
    </row>
    <row r="105" spans="1:21" ht="97.5" customHeight="1" x14ac:dyDescent="0.25">
      <c r="A105" s="66" t="s">
        <v>572</v>
      </c>
      <c r="B105" s="104" t="s">
        <v>44</v>
      </c>
      <c r="C105" s="105"/>
      <c r="D105" s="105"/>
      <c r="E105" s="106"/>
      <c r="F105" s="71"/>
      <c r="G105" s="71"/>
      <c r="H105" s="71"/>
      <c r="I105" s="71"/>
      <c r="J105" s="124" t="s">
        <v>451</v>
      </c>
      <c r="K105" s="125"/>
      <c r="L105" s="59" t="s">
        <v>495</v>
      </c>
      <c r="M105" s="65" t="s">
        <v>35</v>
      </c>
      <c r="N105" s="42">
        <v>90</v>
      </c>
      <c r="O105" s="13">
        <v>0</v>
      </c>
      <c r="P105" s="2">
        <v>0</v>
      </c>
      <c r="Q105" s="2">
        <v>60000</v>
      </c>
      <c r="R105" s="2">
        <v>0</v>
      </c>
      <c r="S105" s="2">
        <v>0</v>
      </c>
      <c r="T105" s="3"/>
      <c r="U105" s="3"/>
    </row>
    <row r="106" spans="1:21" ht="74.25" customHeight="1" x14ac:dyDescent="0.25">
      <c r="A106" s="66" t="s">
        <v>572</v>
      </c>
      <c r="B106" s="104" t="s">
        <v>44</v>
      </c>
      <c r="C106" s="105"/>
      <c r="D106" s="105"/>
      <c r="E106" s="106"/>
      <c r="F106" s="71"/>
      <c r="G106" s="71"/>
      <c r="H106" s="71"/>
      <c r="I106" s="71"/>
      <c r="J106" s="124" t="s">
        <v>452</v>
      </c>
      <c r="K106" s="125"/>
      <c r="L106" s="59" t="s">
        <v>536</v>
      </c>
      <c r="M106" s="65" t="s">
        <v>35</v>
      </c>
      <c r="N106" s="42">
        <v>91</v>
      </c>
      <c r="O106" s="13">
        <v>0</v>
      </c>
      <c r="P106" s="2">
        <v>0</v>
      </c>
      <c r="Q106" s="2">
        <v>137000</v>
      </c>
      <c r="R106" s="2">
        <v>0</v>
      </c>
      <c r="S106" s="2">
        <v>0</v>
      </c>
      <c r="T106" s="3"/>
      <c r="U106" s="3"/>
    </row>
    <row r="107" spans="1:21" ht="97.5" customHeight="1" x14ac:dyDescent="0.25">
      <c r="A107" s="66" t="s">
        <v>572</v>
      </c>
      <c r="B107" s="104" t="s">
        <v>44</v>
      </c>
      <c r="C107" s="105"/>
      <c r="D107" s="105"/>
      <c r="E107" s="106"/>
      <c r="F107" s="71"/>
      <c r="G107" s="71"/>
      <c r="H107" s="71"/>
      <c r="I107" s="71"/>
      <c r="J107" s="124" t="s">
        <v>453</v>
      </c>
      <c r="K107" s="125"/>
      <c r="L107" s="59" t="s">
        <v>496</v>
      </c>
      <c r="M107" s="65" t="s">
        <v>35</v>
      </c>
      <c r="N107" s="42">
        <v>92</v>
      </c>
      <c r="O107" s="13">
        <v>0</v>
      </c>
      <c r="P107" s="2">
        <v>0</v>
      </c>
      <c r="Q107" s="2">
        <v>15000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66" t="s">
        <v>572</v>
      </c>
      <c r="B108" s="104" t="s">
        <v>44</v>
      </c>
      <c r="C108" s="105"/>
      <c r="D108" s="105"/>
      <c r="E108" s="106"/>
      <c r="F108" s="71"/>
      <c r="G108" s="71"/>
      <c r="H108" s="71"/>
      <c r="I108" s="71"/>
      <c r="J108" s="124" t="s">
        <v>455</v>
      </c>
      <c r="K108" s="125"/>
      <c r="L108" s="59" t="s">
        <v>497</v>
      </c>
      <c r="M108" s="65" t="s">
        <v>35</v>
      </c>
      <c r="N108" s="42">
        <v>93</v>
      </c>
      <c r="O108" s="13">
        <v>0</v>
      </c>
      <c r="P108" s="2">
        <v>0</v>
      </c>
      <c r="Q108" s="2">
        <v>25000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66" t="s">
        <v>572</v>
      </c>
      <c r="B109" s="104" t="s">
        <v>44</v>
      </c>
      <c r="C109" s="105"/>
      <c r="D109" s="105"/>
      <c r="E109" s="106"/>
      <c r="F109" s="71"/>
      <c r="G109" s="71"/>
      <c r="H109" s="71"/>
      <c r="I109" s="71"/>
      <c r="J109" s="124" t="s">
        <v>456</v>
      </c>
      <c r="K109" s="125"/>
      <c r="L109" s="59" t="s">
        <v>537</v>
      </c>
      <c r="M109" s="65" t="s">
        <v>35</v>
      </c>
      <c r="N109" s="42">
        <v>94</v>
      </c>
      <c r="O109" s="13">
        <v>0</v>
      </c>
      <c r="P109" s="2">
        <v>0</v>
      </c>
      <c r="Q109" s="2">
        <v>10000</v>
      </c>
      <c r="R109" s="2">
        <v>0</v>
      </c>
      <c r="S109" s="2">
        <v>0</v>
      </c>
      <c r="T109" s="3"/>
      <c r="U109" s="3"/>
    </row>
    <row r="110" spans="1:21" ht="97.5" customHeight="1" x14ac:dyDescent="0.25">
      <c r="A110" s="66" t="s">
        <v>572</v>
      </c>
      <c r="B110" s="104" t="s">
        <v>44</v>
      </c>
      <c r="C110" s="105"/>
      <c r="D110" s="105"/>
      <c r="E110" s="106"/>
      <c r="F110" s="71"/>
      <c r="G110" s="71"/>
      <c r="H110" s="71"/>
      <c r="I110" s="71"/>
      <c r="J110" s="124" t="s">
        <v>454</v>
      </c>
      <c r="K110" s="125"/>
      <c r="L110" s="59" t="s">
        <v>498</v>
      </c>
      <c r="M110" s="65" t="s">
        <v>35</v>
      </c>
      <c r="N110" s="42">
        <v>95</v>
      </c>
      <c r="O110" s="13">
        <v>0</v>
      </c>
      <c r="P110" s="2">
        <v>0</v>
      </c>
      <c r="Q110" s="2">
        <v>20000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66" t="s">
        <v>573</v>
      </c>
      <c r="B111" s="104" t="s">
        <v>44</v>
      </c>
      <c r="C111" s="105"/>
      <c r="D111" s="105"/>
      <c r="E111" s="106"/>
      <c r="F111" s="71"/>
      <c r="G111" s="71"/>
      <c r="H111" s="71"/>
      <c r="I111" s="67"/>
      <c r="J111" s="126" t="s">
        <v>257</v>
      </c>
      <c r="K111" s="126"/>
      <c r="L111" s="59" t="s">
        <v>260</v>
      </c>
      <c r="M111" s="65" t="s">
        <v>40</v>
      </c>
      <c r="N111" s="42">
        <v>96</v>
      </c>
      <c r="O111" s="60">
        <v>70000</v>
      </c>
      <c r="P111" s="2">
        <v>70000</v>
      </c>
      <c r="Q111" s="2">
        <v>0</v>
      </c>
      <c r="R111" s="2">
        <v>0</v>
      </c>
      <c r="S111" s="2">
        <v>0</v>
      </c>
      <c r="T111" s="3">
        <f t="shared" si="2"/>
        <v>140000</v>
      </c>
    </row>
    <row r="112" spans="1:21" ht="127.5" customHeight="1" x14ac:dyDescent="0.25">
      <c r="A112" s="66" t="s">
        <v>573</v>
      </c>
      <c r="B112" s="104" t="s">
        <v>44</v>
      </c>
      <c r="C112" s="105"/>
      <c r="D112" s="105"/>
      <c r="E112" s="106"/>
      <c r="F112" s="71"/>
      <c r="G112" s="71"/>
      <c r="H112" s="71"/>
      <c r="I112" s="67"/>
      <c r="J112" s="126" t="s">
        <v>258</v>
      </c>
      <c r="K112" s="126"/>
      <c r="L112" s="59" t="s">
        <v>261</v>
      </c>
      <c r="M112" s="65" t="s">
        <v>40</v>
      </c>
      <c r="N112" s="42">
        <v>97</v>
      </c>
      <c r="O112" s="60">
        <v>70000</v>
      </c>
      <c r="P112" s="2">
        <v>70000</v>
      </c>
      <c r="Q112" s="2">
        <v>0</v>
      </c>
      <c r="R112" s="2">
        <v>0</v>
      </c>
      <c r="S112" s="2">
        <v>0</v>
      </c>
      <c r="T112" s="3">
        <f t="shared" si="2"/>
        <v>140000</v>
      </c>
    </row>
    <row r="113" spans="1:20" ht="118.5" customHeight="1" x14ac:dyDescent="0.25">
      <c r="A113" s="66" t="s">
        <v>573</v>
      </c>
      <c r="B113" s="104" t="s">
        <v>44</v>
      </c>
      <c r="C113" s="105"/>
      <c r="D113" s="105"/>
      <c r="E113" s="106"/>
      <c r="F113" s="71"/>
      <c r="G113" s="71"/>
      <c r="H113" s="71"/>
      <c r="I113" s="67"/>
      <c r="J113" s="126" t="s">
        <v>259</v>
      </c>
      <c r="K113" s="126"/>
      <c r="L113" s="59" t="s">
        <v>262</v>
      </c>
      <c r="M113" s="65" t="s">
        <v>40</v>
      </c>
      <c r="N113" s="42">
        <v>98</v>
      </c>
      <c r="O113" s="60">
        <v>110000</v>
      </c>
      <c r="P113" s="2">
        <v>110000</v>
      </c>
      <c r="Q113" s="2">
        <v>0</v>
      </c>
      <c r="R113" s="2">
        <v>0</v>
      </c>
      <c r="S113" s="2">
        <v>0</v>
      </c>
      <c r="T113" s="3">
        <f t="shared" si="2"/>
        <v>220000</v>
      </c>
    </row>
    <row r="114" spans="1:20" ht="114" customHeight="1" x14ac:dyDescent="0.25">
      <c r="A114" s="66" t="s">
        <v>573</v>
      </c>
      <c r="B114" s="104" t="s">
        <v>44</v>
      </c>
      <c r="C114" s="105"/>
      <c r="D114" s="105"/>
      <c r="E114" s="106"/>
      <c r="F114" s="71"/>
      <c r="G114" s="71"/>
      <c r="H114" s="71"/>
      <c r="I114" s="67"/>
      <c r="J114" s="126" t="s">
        <v>346</v>
      </c>
      <c r="K114" s="126"/>
      <c r="L114" s="59" t="s">
        <v>344</v>
      </c>
      <c r="M114" s="65" t="s">
        <v>40</v>
      </c>
      <c r="N114" s="42">
        <v>99</v>
      </c>
      <c r="O114" s="60">
        <v>24249.5</v>
      </c>
      <c r="P114" s="2">
        <v>23790.05</v>
      </c>
      <c r="Q114" s="2">
        <v>0</v>
      </c>
      <c r="R114" s="2">
        <v>0</v>
      </c>
      <c r="S114" s="2">
        <v>0</v>
      </c>
      <c r="T114" s="3">
        <f t="shared" si="2"/>
        <v>48039.55</v>
      </c>
    </row>
    <row r="115" spans="1:20" ht="113.25" customHeight="1" x14ac:dyDescent="0.25">
      <c r="A115" s="66" t="s">
        <v>573</v>
      </c>
      <c r="B115" s="104" t="s">
        <v>44</v>
      </c>
      <c r="C115" s="105"/>
      <c r="D115" s="105"/>
      <c r="E115" s="106"/>
      <c r="F115" s="71"/>
      <c r="G115" s="71"/>
      <c r="H115" s="71"/>
      <c r="I115" s="67"/>
      <c r="J115" s="126" t="s">
        <v>347</v>
      </c>
      <c r="K115" s="126"/>
      <c r="L115" s="59" t="s">
        <v>345</v>
      </c>
      <c r="M115" s="65" t="s">
        <v>40</v>
      </c>
      <c r="N115" s="42">
        <v>100</v>
      </c>
      <c r="O115" s="60">
        <v>67000</v>
      </c>
      <c r="P115" s="60">
        <v>67000</v>
      </c>
      <c r="Q115" s="2">
        <v>0</v>
      </c>
      <c r="R115" s="2">
        <v>0</v>
      </c>
      <c r="S115" s="2">
        <v>0</v>
      </c>
      <c r="T115" s="3">
        <f t="shared" si="2"/>
        <v>134000</v>
      </c>
    </row>
    <row r="116" spans="1:20" ht="113.25" customHeight="1" x14ac:dyDescent="0.25">
      <c r="A116" s="66" t="s">
        <v>573</v>
      </c>
      <c r="B116" s="104" t="s">
        <v>44</v>
      </c>
      <c r="C116" s="105"/>
      <c r="D116" s="105"/>
      <c r="E116" s="106"/>
      <c r="F116" s="71"/>
      <c r="G116" s="71"/>
      <c r="H116" s="71"/>
      <c r="I116" s="67"/>
      <c r="J116" s="126" t="s">
        <v>458</v>
      </c>
      <c r="K116" s="126"/>
      <c r="L116" s="59" t="s">
        <v>499</v>
      </c>
      <c r="M116" s="65" t="s">
        <v>40</v>
      </c>
      <c r="N116" s="42">
        <v>101</v>
      </c>
      <c r="O116" s="13">
        <v>0</v>
      </c>
      <c r="P116" s="2">
        <v>0</v>
      </c>
      <c r="Q116" s="2">
        <v>30000</v>
      </c>
      <c r="R116" s="2">
        <v>0</v>
      </c>
      <c r="S116" s="2">
        <v>0</v>
      </c>
      <c r="T116" s="3"/>
    </row>
    <row r="117" spans="1:20" ht="113.25" customHeight="1" x14ac:dyDescent="0.25">
      <c r="A117" s="66" t="s">
        <v>573</v>
      </c>
      <c r="B117" s="104" t="s">
        <v>44</v>
      </c>
      <c r="C117" s="105"/>
      <c r="D117" s="105"/>
      <c r="E117" s="106"/>
      <c r="F117" s="71"/>
      <c r="G117" s="71"/>
      <c r="H117" s="71"/>
      <c r="I117" s="67"/>
      <c r="J117" s="126" t="s">
        <v>459</v>
      </c>
      <c r="K117" s="126"/>
      <c r="L117" s="59" t="s">
        <v>500</v>
      </c>
      <c r="M117" s="65" t="s">
        <v>40</v>
      </c>
      <c r="N117" s="42">
        <v>102</v>
      </c>
      <c r="O117" s="13">
        <v>0</v>
      </c>
      <c r="P117" s="2">
        <v>0</v>
      </c>
      <c r="Q117" s="2">
        <v>60000</v>
      </c>
      <c r="R117" s="2">
        <v>0</v>
      </c>
      <c r="S117" s="2">
        <v>0</v>
      </c>
      <c r="T117" s="3"/>
    </row>
    <row r="118" spans="1:20" ht="81" customHeight="1" x14ac:dyDescent="0.25">
      <c r="A118" s="66" t="s">
        <v>588</v>
      </c>
      <c r="B118" s="104" t="s">
        <v>44</v>
      </c>
      <c r="C118" s="105"/>
      <c r="D118" s="105"/>
      <c r="E118" s="106"/>
      <c r="F118" s="71"/>
      <c r="G118" s="71"/>
      <c r="H118" s="71"/>
      <c r="I118" s="67"/>
      <c r="J118" s="126" t="s">
        <v>417</v>
      </c>
      <c r="K118" s="126"/>
      <c r="L118" s="59" t="s">
        <v>263</v>
      </c>
      <c r="M118" s="65" t="s">
        <v>33</v>
      </c>
      <c r="N118" s="42">
        <v>103</v>
      </c>
      <c r="O118" s="60">
        <v>174000</v>
      </c>
      <c r="P118" s="60">
        <v>174000</v>
      </c>
      <c r="Q118" s="2">
        <v>0</v>
      </c>
      <c r="R118" s="2">
        <v>0</v>
      </c>
      <c r="S118" s="2">
        <v>0</v>
      </c>
      <c r="T118" s="3"/>
    </row>
    <row r="119" spans="1:20" ht="96" customHeight="1" x14ac:dyDescent="0.25">
      <c r="A119" s="66" t="s">
        <v>588</v>
      </c>
      <c r="B119" s="104" t="s">
        <v>44</v>
      </c>
      <c r="C119" s="105"/>
      <c r="D119" s="105"/>
      <c r="E119" s="106"/>
      <c r="F119" s="71"/>
      <c r="G119" s="71"/>
      <c r="H119" s="71"/>
      <c r="I119" s="67"/>
      <c r="J119" s="126" t="s">
        <v>418</v>
      </c>
      <c r="K119" s="126"/>
      <c r="L119" s="59" t="s">
        <v>419</v>
      </c>
      <c r="M119" s="65" t="s">
        <v>33</v>
      </c>
      <c r="N119" s="42">
        <v>104</v>
      </c>
      <c r="O119" s="60">
        <v>46000</v>
      </c>
      <c r="P119" s="60">
        <v>46000</v>
      </c>
      <c r="Q119" s="2">
        <v>0</v>
      </c>
      <c r="R119" s="2">
        <v>0</v>
      </c>
      <c r="S119" s="2">
        <v>0</v>
      </c>
      <c r="T119" s="3"/>
    </row>
    <row r="120" spans="1:20" ht="93" customHeight="1" x14ac:dyDescent="0.25">
      <c r="A120" s="66" t="s">
        <v>588</v>
      </c>
      <c r="B120" s="104" t="s">
        <v>44</v>
      </c>
      <c r="C120" s="105"/>
      <c r="D120" s="105"/>
      <c r="E120" s="106"/>
      <c r="F120" s="71"/>
      <c r="G120" s="71"/>
      <c r="H120" s="71"/>
      <c r="I120" s="67"/>
      <c r="J120" s="126" t="s">
        <v>420</v>
      </c>
      <c r="K120" s="126"/>
      <c r="L120" s="59" t="s">
        <v>264</v>
      </c>
      <c r="M120" s="65" t="s">
        <v>33</v>
      </c>
      <c r="N120" s="42">
        <v>105</v>
      </c>
      <c r="O120" s="60">
        <v>220000</v>
      </c>
      <c r="P120" s="60">
        <v>220000</v>
      </c>
      <c r="Q120" s="2">
        <v>0</v>
      </c>
      <c r="R120" s="2">
        <v>0</v>
      </c>
      <c r="S120" s="2">
        <v>0</v>
      </c>
      <c r="T120" s="3"/>
    </row>
    <row r="121" spans="1:20" ht="101.25" customHeight="1" x14ac:dyDescent="0.25">
      <c r="A121" s="66" t="s">
        <v>588</v>
      </c>
      <c r="B121" s="104" t="s">
        <v>44</v>
      </c>
      <c r="C121" s="105"/>
      <c r="D121" s="105"/>
      <c r="E121" s="106"/>
      <c r="F121" s="71"/>
      <c r="G121" s="71"/>
      <c r="H121" s="71"/>
      <c r="I121" s="67"/>
      <c r="J121" s="126" t="s">
        <v>421</v>
      </c>
      <c r="K121" s="126"/>
      <c r="L121" s="59" t="s">
        <v>422</v>
      </c>
      <c r="M121" s="65" t="s">
        <v>33</v>
      </c>
      <c r="N121" s="42">
        <v>106</v>
      </c>
      <c r="O121" s="60">
        <v>40000</v>
      </c>
      <c r="P121" s="60">
        <v>40000</v>
      </c>
      <c r="Q121" s="2">
        <v>0</v>
      </c>
      <c r="R121" s="2">
        <v>0</v>
      </c>
      <c r="S121" s="2">
        <v>0</v>
      </c>
      <c r="T121" s="3"/>
    </row>
    <row r="122" spans="1:20" ht="79.5" customHeight="1" x14ac:dyDescent="0.25">
      <c r="A122" s="66" t="s">
        <v>588</v>
      </c>
      <c r="B122" s="104" t="s">
        <v>44</v>
      </c>
      <c r="C122" s="105"/>
      <c r="D122" s="105"/>
      <c r="E122" s="106"/>
      <c r="F122" s="71"/>
      <c r="G122" s="71"/>
      <c r="H122" s="71"/>
      <c r="I122" s="71"/>
      <c r="J122" s="129" t="s">
        <v>423</v>
      </c>
      <c r="K122" s="130"/>
      <c r="L122" s="59" t="s">
        <v>326</v>
      </c>
      <c r="M122" s="65" t="s">
        <v>33</v>
      </c>
      <c r="N122" s="42">
        <v>107</v>
      </c>
      <c r="O122" s="60">
        <v>128000</v>
      </c>
      <c r="P122" s="60">
        <v>128000</v>
      </c>
      <c r="Q122" s="2">
        <v>0</v>
      </c>
      <c r="R122" s="2">
        <v>0</v>
      </c>
      <c r="S122" s="2">
        <v>0</v>
      </c>
      <c r="T122" s="3"/>
    </row>
    <row r="123" spans="1:20" ht="104.25" customHeight="1" x14ac:dyDescent="0.25">
      <c r="A123" s="66" t="s">
        <v>588</v>
      </c>
      <c r="B123" s="104" t="s">
        <v>44</v>
      </c>
      <c r="C123" s="105"/>
      <c r="D123" s="105"/>
      <c r="E123" s="106"/>
      <c r="F123" s="71"/>
      <c r="G123" s="71"/>
      <c r="H123" s="71"/>
      <c r="I123" s="71"/>
      <c r="J123" s="131" t="s">
        <v>424</v>
      </c>
      <c r="K123" s="132"/>
      <c r="L123" s="59" t="s">
        <v>425</v>
      </c>
      <c r="M123" s="65" t="s">
        <v>33</v>
      </c>
      <c r="N123" s="42">
        <v>108</v>
      </c>
      <c r="O123" s="60">
        <v>55000</v>
      </c>
      <c r="P123" s="60">
        <v>55000</v>
      </c>
      <c r="Q123" s="2">
        <v>0</v>
      </c>
      <c r="R123" s="2">
        <v>0</v>
      </c>
      <c r="S123" s="2">
        <v>0</v>
      </c>
      <c r="T123" s="3"/>
    </row>
    <row r="124" spans="1:20" ht="85.5" customHeight="1" x14ac:dyDescent="0.25">
      <c r="A124" s="66" t="s">
        <v>588</v>
      </c>
      <c r="B124" s="104" t="s">
        <v>44</v>
      </c>
      <c r="C124" s="105"/>
      <c r="D124" s="105"/>
      <c r="E124" s="106"/>
      <c r="F124" s="71"/>
      <c r="G124" s="71"/>
      <c r="H124" s="71"/>
      <c r="I124" s="67"/>
      <c r="J124" s="126" t="s">
        <v>352</v>
      </c>
      <c r="K124" s="126"/>
      <c r="L124" s="59" t="s">
        <v>348</v>
      </c>
      <c r="M124" s="65" t="s">
        <v>33</v>
      </c>
      <c r="N124" s="42">
        <v>109</v>
      </c>
      <c r="O124" s="60">
        <v>32500</v>
      </c>
      <c r="P124" s="60">
        <v>32500</v>
      </c>
      <c r="Q124" s="2">
        <v>0</v>
      </c>
      <c r="R124" s="2">
        <v>0</v>
      </c>
      <c r="S124" s="2">
        <v>0</v>
      </c>
      <c r="T124" s="3"/>
    </row>
    <row r="125" spans="1:20" ht="86.25" customHeight="1" x14ac:dyDescent="0.25">
      <c r="A125" s="66" t="s">
        <v>588</v>
      </c>
      <c r="B125" s="104" t="s">
        <v>44</v>
      </c>
      <c r="C125" s="105"/>
      <c r="D125" s="105"/>
      <c r="E125" s="106"/>
      <c r="F125" s="71"/>
      <c r="G125" s="71"/>
      <c r="H125" s="71"/>
      <c r="I125" s="67"/>
      <c r="J125" s="126" t="s">
        <v>353</v>
      </c>
      <c r="K125" s="126"/>
      <c r="L125" s="59" t="s">
        <v>349</v>
      </c>
      <c r="M125" s="65" t="s">
        <v>33</v>
      </c>
      <c r="N125" s="42">
        <v>110</v>
      </c>
      <c r="O125" s="60">
        <v>28751.9</v>
      </c>
      <c r="P125" s="60">
        <v>28751.9</v>
      </c>
      <c r="Q125" s="2">
        <v>0</v>
      </c>
      <c r="R125" s="2">
        <v>0</v>
      </c>
      <c r="S125" s="2">
        <v>0</v>
      </c>
      <c r="T125" s="3"/>
    </row>
    <row r="126" spans="1:20" ht="79.5" customHeight="1" x14ac:dyDescent="0.25">
      <c r="A126" s="66" t="s">
        <v>588</v>
      </c>
      <c r="B126" s="104" t="s">
        <v>44</v>
      </c>
      <c r="C126" s="105"/>
      <c r="D126" s="105"/>
      <c r="E126" s="106"/>
      <c r="F126" s="71"/>
      <c r="G126" s="71"/>
      <c r="H126" s="71"/>
      <c r="I126" s="67"/>
      <c r="J126" s="126" t="s">
        <v>354</v>
      </c>
      <c r="K126" s="126"/>
      <c r="L126" s="59" t="s">
        <v>350</v>
      </c>
      <c r="M126" s="65" t="s">
        <v>33</v>
      </c>
      <c r="N126" s="42">
        <v>111</v>
      </c>
      <c r="O126" s="60">
        <v>74000</v>
      </c>
      <c r="P126" s="60">
        <v>74000</v>
      </c>
      <c r="Q126" s="2">
        <v>0</v>
      </c>
      <c r="R126" s="2">
        <v>0</v>
      </c>
      <c r="S126" s="2">
        <v>0</v>
      </c>
      <c r="T126" s="3"/>
    </row>
    <row r="127" spans="1:20" ht="91.5" customHeight="1" x14ac:dyDescent="0.25">
      <c r="A127" s="66" t="s">
        <v>588</v>
      </c>
      <c r="B127" s="104" t="s">
        <v>44</v>
      </c>
      <c r="C127" s="105"/>
      <c r="D127" s="105"/>
      <c r="E127" s="106"/>
      <c r="F127" s="71"/>
      <c r="G127" s="71"/>
      <c r="H127" s="71"/>
      <c r="I127" s="71"/>
      <c r="J127" s="129" t="s">
        <v>355</v>
      </c>
      <c r="K127" s="130"/>
      <c r="L127" s="59" t="s">
        <v>351</v>
      </c>
      <c r="M127" s="65" t="s">
        <v>33</v>
      </c>
      <c r="N127" s="42">
        <v>112</v>
      </c>
      <c r="O127" s="60">
        <v>60845.79</v>
      </c>
      <c r="P127" s="60">
        <v>60845.79</v>
      </c>
      <c r="Q127" s="2">
        <v>0</v>
      </c>
      <c r="R127" s="2">
        <v>0</v>
      </c>
      <c r="S127" s="2">
        <v>0</v>
      </c>
      <c r="T127" s="3"/>
    </row>
    <row r="128" spans="1:20" ht="91.5" customHeight="1" x14ac:dyDescent="0.25">
      <c r="A128" s="66" t="s">
        <v>588</v>
      </c>
      <c r="B128" s="104" t="s">
        <v>44</v>
      </c>
      <c r="C128" s="105"/>
      <c r="D128" s="105"/>
      <c r="E128" s="106"/>
      <c r="F128" s="71"/>
      <c r="G128" s="71"/>
      <c r="H128" s="71"/>
      <c r="I128" s="71"/>
      <c r="J128" s="129" t="s">
        <v>460</v>
      </c>
      <c r="K128" s="130"/>
      <c r="L128" s="59" t="s">
        <v>501</v>
      </c>
      <c r="M128" s="65" t="s">
        <v>33</v>
      </c>
      <c r="N128" s="42">
        <v>113</v>
      </c>
      <c r="O128" s="13">
        <v>0</v>
      </c>
      <c r="P128" s="2">
        <v>0</v>
      </c>
      <c r="Q128" s="2">
        <v>29600</v>
      </c>
      <c r="R128" s="2">
        <v>0</v>
      </c>
      <c r="S128" s="2">
        <v>0</v>
      </c>
      <c r="T128" s="3"/>
    </row>
    <row r="129" spans="1:20" ht="91.5" customHeight="1" x14ac:dyDescent="0.25">
      <c r="A129" s="66" t="s">
        <v>588</v>
      </c>
      <c r="B129" s="104" t="s">
        <v>44</v>
      </c>
      <c r="C129" s="105"/>
      <c r="D129" s="105"/>
      <c r="E129" s="106"/>
      <c r="F129" s="71"/>
      <c r="G129" s="71"/>
      <c r="H129" s="71"/>
      <c r="I129" s="71"/>
      <c r="J129" s="129" t="s">
        <v>461</v>
      </c>
      <c r="K129" s="130"/>
      <c r="L129" s="59" t="s">
        <v>502</v>
      </c>
      <c r="M129" s="65" t="s">
        <v>33</v>
      </c>
      <c r="N129" s="42">
        <v>114</v>
      </c>
      <c r="O129" s="13">
        <v>0</v>
      </c>
      <c r="P129" s="2">
        <v>0</v>
      </c>
      <c r="Q129" s="2">
        <v>78000</v>
      </c>
      <c r="R129" s="2">
        <v>0</v>
      </c>
      <c r="S129" s="2">
        <v>0</v>
      </c>
      <c r="T129" s="3"/>
    </row>
    <row r="130" spans="1:20" ht="91.5" customHeight="1" x14ac:dyDescent="0.25">
      <c r="A130" s="66" t="s">
        <v>588</v>
      </c>
      <c r="B130" s="104" t="s">
        <v>44</v>
      </c>
      <c r="C130" s="105"/>
      <c r="D130" s="105"/>
      <c r="E130" s="106"/>
      <c r="F130" s="71"/>
      <c r="G130" s="71"/>
      <c r="H130" s="71"/>
      <c r="I130" s="71"/>
      <c r="J130" s="129" t="s">
        <v>462</v>
      </c>
      <c r="K130" s="130"/>
      <c r="L130" s="59" t="s">
        <v>503</v>
      </c>
      <c r="M130" s="65" t="s">
        <v>33</v>
      </c>
      <c r="N130" s="42">
        <v>115</v>
      </c>
      <c r="O130" s="13">
        <v>0</v>
      </c>
      <c r="P130" s="2">
        <v>0</v>
      </c>
      <c r="Q130" s="2">
        <v>26150</v>
      </c>
      <c r="R130" s="2">
        <v>0</v>
      </c>
      <c r="S130" s="2">
        <v>0</v>
      </c>
      <c r="T130" s="3"/>
    </row>
    <row r="131" spans="1:20" ht="91.5" customHeight="1" x14ac:dyDescent="0.25">
      <c r="A131" s="66" t="s">
        <v>588</v>
      </c>
      <c r="B131" s="104" t="s">
        <v>44</v>
      </c>
      <c r="C131" s="105"/>
      <c r="D131" s="105"/>
      <c r="E131" s="106"/>
      <c r="F131" s="71"/>
      <c r="G131" s="71"/>
      <c r="H131" s="71"/>
      <c r="I131" s="71"/>
      <c r="J131" s="129" t="s">
        <v>463</v>
      </c>
      <c r="K131" s="130"/>
      <c r="L131" s="59" t="s">
        <v>504</v>
      </c>
      <c r="M131" s="65" t="s">
        <v>33</v>
      </c>
      <c r="N131" s="42">
        <v>116</v>
      </c>
      <c r="O131" s="13">
        <v>0</v>
      </c>
      <c r="P131" s="2">
        <v>0</v>
      </c>
      <c r="Q131" s="2">
        <v>52000</v>
      </c>
      <c r="R131" s="2">
        <v>0</v>
      </c>
      <c r="S131" s="2">
        <v>0</v>
      </c>
      <c r="T131" s="3"/>
    </row>
    <row r="132" spans="1:20" ht="91.5" customHeight="1" x14ac:dyDescent="0.25">
      <c r="A132" s="66" t="s">
        <v>588</v>
      </c>
      <c r="B132" s="104" t="s">
        <v>44</v>
      </c>
      <c r="C132" s="105"/>
      <c r="D132" s="105"/>
      <c r="E132" s="106"/>
      <c r="F132" s="71"/>
      <c r="G132" s="71"/>
      <c r="H132" s="71"/>
      <c r="I132" s="71"/>
      <c r="J132" s="129" t="s">
        <v>464</v>
      </c>
      <c r="K132" s="130"/>
      <c r="L132" s="59" t="s">
        <v>505</v>
      </c>
      <c r="M132" s="65" t="s">
        <v>33</v>
      </c>
      <c r="N132" s="42">
        <v>117</v>
      </c>
      <c r="O132" s="13">
        <v>0</v>
      </c>
      <c r="P132" s="2">
        <v>0</v>
      </c>
      <c r="Q132" s="2">
        <v>25050</v>
      </c>
      <c r="R132" s="2">
        <v>0</v>
      </c>
      <c r="S132" s="2">
        <v>0</v>
      </c>
      <c r="T132" s="3"/>
    </row>
    <row r="133" spans="1:20" ht="91.5" customHeight="1" x14ac:dyDescent="0.25">
      <c r="A133" s="66" t="s">
        <v>588</v>
      </c>
      <c r="B133" s="104" t="s">
        <v>44</v>
      </c>
      <c r="C133" s="105"/>
      <c r="D133" s="105"/>
      <c r="E133" s="106"/>
      <c r="F133" s="71"/>
      <c r="G133" s="71"/>
      <c r="H133" s="71"/>
      <c r="I133" s="71"/>
      <c r="J133" s="129" t="s">
        <v>465</v>
      </c>
      <c r="K133" s="130"/>
      <c r="L133" s="59" t="s">
        <v>506</v>
      </c>
      <c r="M133" s="65" t="s">
        <v>33</v>
      </c>
      <c r="N133" s="42">
        <v>118</v>
      </c>
      <c r="O133" s="13">
        <v>0</v>
      </c>
      <c r="P133" s="2">
        <v>0</v>
      </c>
      <c r="Q133" s="2">
        <v>53500</v>
      </c>
      <c r="R133" s="2">
        <v>0</v>
      </c>
      <c r="S133" s="2">
        <v>0</v>
      </c>
      <c r="T133" s="3"/>
    </row>
    <row r="134" spans="1:20" ht="87.75" customHeight="1" x14ac:dyDescent="0.25">
      <c r="A134" s="66" t="s">
        <v>574</v>
      </c>
      <c r="B134" s="104" t="s">
        <v>44</v>
      </c>
      <c r="C134" s="105"/>
      <c r="D134" s="105"/>
      <c r="E134" s="106"/>
      <c r="F134" s="71"/>
      <c r="G134" s="71"/>
      <c r="H134" s="71"/>
      <c r="I134" s="67"/>
      <c r="J134" s="126" t="s">
        <v>426</v>
      </c>
      <c r="K134" s="126"/>
      <c r="L134" s="59" t="s">
        <v>488</v>
      </c>
      <c r="M134" s="65" t="s">
        <v>41</v>
      </c>
      <c r="N134" s="42">
        <v>119</v>
      </c>
      <c r="O134" s="60">
        <v>100000</v>
      </c>
      <c r="P134" s="2">
        <v>100000</v>
      </c>
      <c r="Q134" s="2">
        <v>0</v>
      </c>
      <c r="R134" s="2">
        <v>0</v>
      </c>
      <c r="S134" s="2">
        <v>0</v>
      </c>
      <c r="T134" s="3">
        <f t="shared" si="2"/>
        <v>200000</v>
      </c>
    </row>
    <row r="135" spans="1:20" ht="89.25" customHeight="1" x14ac:dyDescent="0.25">
      <c r="A135" s="66" t="s">
        <v>574</v>
      </c>
      <c r="B135" s="104" t="s">
        <v>44</v>
      </c>
      <c r="C135" s="105"/>
      <c r="D135" s="105"/>
      <c r="E135" s="106"/>
      <c r="F135" s="71"/>
      <c r="G135" s="71"/>
      <c r="H135" s="71"/>
      <c r="I135" s="67"/>
      <c r="J135" s="126" t="s">
        <v>427</v>
      </c>
      <c r="K135" s="126"/>
      <c r="L135" s="59" t="s">
        <v>265</v>
      </c>
      <c r="M135" s="65" t="s">
        <v>41</v>
      </c>
      <c r="N135" s="42">
        <v>120</v>
      </c>
      <c r="O135" s="60">
        <v>200000</v>
      </c>
      <c r="P135" s="60">
        <v>200000</v>
      </c>
      <c r="Q135" s="2">
        <v>0</v>
      </c>
      <c r="R135" s="2">
        <v>0</v>
      </c>
      <c r="S135" s="2">
        <v>0</v>
      </c>
      <c r="T135" s="3">
        <f t="shared" si="2"/>
        <v>400000</v>
      </c>
    </row>
    <row r="136" spans="1:20" ht="86.25" customHeight="1" x14ac:dyDescent="0.25">
      <c r="A136" s="66" t="s">
        <v>574</v>
      </c>
      <c r="B136" s="104" t="s">
        <v>44</v>
      </c>
      <c r="C136" s="105"/>
      <c r="D136" s="105"/>
      <c r="E136" s="106"/>
      <c r="F136" s="71"/>
      <c r="G136" s="71"/>
      <c r="H136" s="71"/>
      <c r="I136" s="67"/>
      <c r="J136" s="126" t="s">
        <v>358</v>
      </c>
      <c r="K136" s="126"/>
      <c r="L136" s="59" t="s">
        <v>356</v>
      </c>
      <c r="M136" s="65" t="s">
        <v>41</v>
      </c>
      <c r="N136" s="42">
        <v>121</v>
      </c>
      <c r="O136" s="60">
        <v>32000</v>
      </c>
      <c r="P136" s="60">
        <v>32000</v>
      </c>
      <c r="Q136" s="2">
        <v>0</v>
      </c>
      <c r="R136" s="2">
        <v>0</v>
      </c>
      <c r="S136" s="2">
        <v>0</v>
      </c>
      <c r="T136" s="3">
        <f t="shared" si="2"/>
        <v>64000</v>
      </c>
    </row>
    <row r="137" spans="1:20" ht="81" customHeight="1" x14ac:dyDescent="0.25">
      <c r="A137" s="66" t="s">
        <v>574</v>
      </c>
      <c r="B137" s="104" t="s">
        <v>44</v>
      </c>
      <c r="C137" s="105"/>
      <c r="D137" s="105"/>
      <c r="E137" s="106"/>
      <c r="F137" s="71"/>
      <c r="G137" s="71"/>
      <c r="H137" s="71"/>
      <c r="I137" s="67"/>
      <c r="J137" s="126" t="s">
        <v>359</v>
      </c>
      <c r="K137" s="126"/>
      <c r="L137" s="59" t="s">
        <v>357</v>
      </c>
      <c r="M137" s="65" t="s">
        <v>41</v>
      </c>
      <c r="N137" s="42">
        <v>122</v>
      </c>
      <c r="O137" s="60">
        <v>49905.599999999999</v>
      </c>
      <c r="P137" s="60">
        <v>49905.599999999999</v>
      </c>
      <c r="Q137" s="2">
        <v>0</v>
      </c>
      <c r="R137" s="2">
        <v>0</v>
      </c>
      <c r="S137" s="2">
        <v>0</v>
      </c>
      <c r="T137" s="3">
        <f t="shared" si="2"/>
        <v>99811.199999999997</v>
      </c>
    </row>
    <row r="138" spans="1:20" ht="81" customHeight="1" x14ac:dyDescent="0.25">
      <c r="A138" s="66" t="s">
        <v>574</v>
      </c>
      <c r="B138" s="104" t="s">
        <v>44</v>
      </c>
      <c r="C138" s="105"/>
      <c r="D138" s="105"/>
      <c r="E138" s="106"/>
      <c r="F138" s="71"/>
      <c r="G138" s="71"/>
      <c r="H138" s="71"/>
      <c r="I138" s="67"/>
      <c r="J138" s="126" t="s">
        <v>466</v>
      </c>
      <c r="K138" s="126"/>
      <c r="L138" s="59" t="s">
        <v>533</v>
      </c>
      <c r="M138" s="65" t="s">
        <v>41</v>
      </c>
      <c r="N138" s="42">
        <v>123</v>
      </c>
      <c r="O138" s="13">
        <v>0</v>
      </c>
      <c r="P138" s="2">
        <v>0</v>
      </c>
      <c r="Q138" s="2">
        <v>100000</v>
      </c>
      <c r="R138" s="2">
        <v>0</v>
      </c>
      <c r="S138" s="2">
        <v>0</v>
      </c>
      <c r="T138" s="3"/>
    </row>
    <row r="139" spans="1:20" ht="81" customHeight="1" x14ac:dyDescent="0.25">
      <c r="A139" s="66" t="s">
        <v>574</v>
      </c>
      <c r="B139" s="104" t="s">
        <v>44</v>
      </c>
      <c r="C139" s="105"/>
      <c r="D139" s="105"/>
      <c r="E139" s="106"/>
      <c r="F139" s="71"/>
      <c r="G139" s="71"/>
      <c r="H139" s="71"/>
      <c r="I139" s="67"/>
      <c r="J139" s="126" t="s">
        <v>467</v>
      </c>
      <c r="K139" s="126"/>
      <c r="L139" s="59" t="s">
        <v>534</v>
      </c>
      <c r="M139" s="65" t="s">
        <v>41</v>
      </c>
      <c r="N139" s="42">
        <v>124</v>
      </c>
      <c r="O139" s="13">
        <v>0</v>
      </c>
      <c r="P139" s="2">
        <v>0</v>
      </c>
      <c r="Q139" s="2">
        <v>270000</v>
      </c>
      <c r="R139" s="2">
        <v>0</v>
      </c>
      <c r="S139" s="2">
        <v>0</v>
      </c>
      <c r="T139" s="3"/>
    </row>
    <row r="140" spans="1:20" ht="81" customHeight="1" x14ac:dyDescent="0.25">
      <c r="A140" s="66" t="s">
        <v>574</v>
      </c>
      <c r="B140" s="104" t="s">
        <v>44</v>
      </c>
      <c r="C140" s="105"/>
      <c r="D140" s="105"/>
      <c r="E140" s="106"/>
      <c r="F140" s="71"/>
      <c r="G140" s="71"/>
      <c r="H140" s="71"/>
      <c r="I140" s="67"/>
      <c r="J140" s="126" t="s">
        <v>468</v>
      </c>
      <c r="K140" s="126"/>
      <c r="L140" s="59" t="s">
        <v>531</v>
      </c>
      <c r="M140" s="65" t="s">
        <v>41</v>
      </c>
      <c r="N140" s="42">
        <v>125</v>
      </c>
      <c r="O140" s="13">
        <v>0</v>
      </c>
      <c r="P140" s="2">
        <v>0</v>
      </c>
      <c r="Q140" s="2">
        <v>36000</v>
      </c>
      <c r="R140" s="2">
        <v>0</v>
      </c>
      <c r="S140" s="2">
        <v>0</v>
      </c>
      <c r="T140" s="3"/>
    </row>
    <row r="141" spans="1:20" ht="81" customHeight="1" x14ac:dyDescent="0.25">
      <c r="A141" s="66" t="s">
        <v>574</v>
      </c>
      <c r="B141" s="104" t="s">
        <v>44</v>
      </c>
      <c r="C141" s="105"/>
      <c r="D141" s="105"/>
      <c r="E141" s="106"/>
      <c r="F141" s="71"/>
      <c r="G141" s="71"/>
      <c r="H141" s="71"/>
      <c r="I141" s="67"/>
      <c r="J141" s="126" t="s">
        <v>469</v>
      </c>
      <c r="K141" s="126"/>
      <c r="L141" s="59" t="s">
        <v>532</v>
      </c>
      <c r="M141" s="65" t="s">
        <v>41</v>
      </c>
      <c r="N141" s="42">
        <v>126</v>
      </c>
      <c r="O141" s="13">
        <v>0</v>
      </c>
      <c r="P141" s="2">
        <v>0</v>
      </c>
      <c r="Q141" s="2">
        <v>60000</v>
      </c>
      <c r="R141" s="2">
        <v>0</v>
      </c>
      <c r="S141" s="2">
        <v>0</v>
      </c>
      <c r="T141" s="3"/>
    </row>
    <row r="142" spans="1:20" ht="105" customHeight="1" x14ac:dyDescent="0.25">
      <c r="A142" s="66" t="s">
        <v>589</v>
      </c>
      <c r="B142" s="104" t="s">
        <v>44</v>
      </c>
      <c r="C142" s="105"/>
      <c r="D142" s="105"/>
      <c r="E142" s="106"/>
      <c r="F142" s="71"/>
      <c r="G142" s="71"/>
      <c r="H142" s="71"/>
      <c r="I142" s="67"/>
      <c r="J142" s="126" t="s">
        <v>428</v>
      </c>
      <c r="K142" s="126"/>
      <c r="L142" s="59" t="s">
        <v>429</v>
      </c>
      <c r="M142" s="65" t="s">
        <v>42</v>
      </c>
      <c r="N142" s="42">
        <v>127</v>
      </c>
      <c r="O142" s="60">
        <v>62000</v>
      </c>
      <c r="P142" s="60">
        <v>62000</v>
      </c>
      <c r="Q142" s="2">
        <v>0</v>
      </c>
      <c r="R142" s="2">
        <v>0</v>
      </c>
      <c r="S142" s="2">
        <v>0</v>
      </c>
      <c r="T142" s="3">
        <f t="shared" si="2"/>
        <v>124000</v>
      </c>
    </row>
    <row r="143" spans="1:20" ht="114" customHeight="1" x14ac:dyDescent="0.25">
      <c r="A143" s="66" t="s">
        <v>589</v>
      </c>
      <c r="B143" s="104" t="s">
        <v>44</v>
      </c>
      <c r="C143" s="105"/>
      <c r="D143" s="105"/>
      <c r="E143" s="106"/>
      <c r="F143" s="71"/>
      <c r="G143" s="71"/>
      <c r="H143" s="71"/>
      <c r="I143" s="67"/>
      <c r="J143" s="126" t="s">
        <v>430</v>
      </c>
      <c r="K143" s="126"/>
      <c r="L143" s="59" t="s">
        <v>431</v>
      </c>
      <c r="M143" s="65" t="s">
        <v>42</v>
      </c>
      <c r="N143" s="42">
        <v>128</v>
      </c>
      <c r="O143" s="60">
        <v>130000</v>
      </c>
      <c r="P143" s="60">
        <v>130000</v>
      </c>
      <c r="Q143" s="2">
        <v>0</v>
      </c>
      <c r="R143" s="2">
        <v>0</v>
      </c>
      <c r="S143" s="2">
        <v>0</v>
      </c>
      <c r="T143" s="3">
        <f t="shared" si="2"/>
        <v>260000</v>
      </c>
    </row>
    <row r="144" spans="1:20" ht="101.25" customHeight="1" x14ac:dyDescent="0.25">
      <c r="A144" s="66" t="s">
        <v>589</v>
      </c>
      <c r="B144" s="104" t="s">
        <v>44</v>
      </c>
      <c r="C144" s="105"/>
      <c r="D144" s="105"/>
      <c r="E144" s="106"/>
      <c r="F144" s="71"/>
      <c r="G144" s="71"/>
      <c r="H144" s="71"/>
      <c r="I144" s="67"/>
      <c r="J144" s="126" t="s">
        <v>362</v>
      </c>
      <c r="K144" s="126"/>
      <c r="L144" s="59" t="s">
        <v>360</v>
      </c>
      <c r="M144" s="65" t="s">
        <v>42</v>
      </c>
      <c r="N144" s="42">
        <v>129</v>
      </c>
      <c r="O144" s="60">
        <v>29544.99</v>
      </c>
      <c r="P144" s="60">
        <v>29544.99</v>
      </c>
      <c r="Q144" s="2">
        <v>0</v>
      </c>
      <c r="R144" s="2">
        <v>0</v>
      </c>
      <c r="S144" s="2">
        <v>0</v>
      </c>
      <c r="T144" s="3">
        <f t="shared" si="2"/>
        <v>59089.98</v>
      </c>
    </row>
    <row r="145" spans="1:20" ht="91.5" customHeight="1" x14ac:dyDescent="0.25">
      <c r="A145" s="66" t="s">
        <v>589</v>
      </c>
      <c r="B145" s="104" t="s">
        <v>44</v>
      </c>
      <c r="C145" s="105"/>
      <c r="D145" s="105"/>
      <c r="E145" s="106"/>
      <c r="F145" s="71"/>
      <c r="G145" s="71"/>
      <c r="H145" s="71"/>
      <c r="I145" s="67"/>
      <c r="J145" s="126" t="s">
        <v>363</v>
      </c>
      <c r="K145" s="126"/>
      <c r="L145" s="59" t="s">
        <v>361</v>
      </c>
      <c r="M145" s="65" t="s">
        <v>42</v>
      </c>
      <c r="N145" s="42">
        <v>130</v>
      </c>
      <c r="O145" s="60">
        <v>61000</v>
      </c>
      <c r="P145" s="60">
        <v>61000</v>
      </c>
      <c r="Q145" s="2">
        <v>0</v>
      </c>
      <c r="R145" s="2">
        <v>0</v>
      </c>
      <c r="S145" s="2">
        <v>0</v>
      </c>
      <c r="T145" s="3">
        <f t="shared" si="2"/>
        <v>122000</v>
      </c>
    </row>
    <row r="146" spans="1:20" ht="91.5" customHeight="1" x14ac:dyDescent="0.25">
      <c r="A146" s="66" t="s">
        <v>589</v>
      </c>
      <c r="B146" s="104" t="s">
        <v>44</v>
      </c>
      <c r="C146" s="105"/>
      <c r="D146" s="105"/>
      <c r="E146" s="106"/>
      <c r="F146" s="71"/>
      <c r="G146" s="71"/>
      <c r="H146" s="71"/>
      <c r="I146" s="67"/>
      <c r="J146" s="126" t="s">
        <v>470</v>
      </c>
      <c r="K146" s="126"/>
      <c r="L146" s="59" t="s">
        <v>507</v>
      </c>
      <c r="M146" s="65" t="s">
        <v>42</v>
      </c>
      <c r="N146" s="42">
        <v>131</v>
      </c>
      <c r="O146" s="13">
        <v>0</v>
      </c>
      <c r="P146" s="2">
        <v>0</v>
      </c>
      <c r="Q146" s="2">
        <v>80000</v>
      </c>
      <c r="R146" s="2">
        <v>0</v>
      </c>
      <c r="S146" s="2">
        <v>0</v>
      </c>
      <c r="T146" s="3"/>
    </row>
    <row r="147" spans="1:20" ht="91.5" customHeight="1" x14ac:dyDescent="0.25">
      <c r="A147" s="66" t="s">
        <v>589</v>
      </c>
      <c r="B147" s="104" t="s">
        <v>44</v>
      </c>
      <c r="C147" s="105"/>
      <c r="D147" s="105"/>
      <c r="E147" s="106"/>
      <c r="F147" s="71"/>
      <c r="G147" s="71"/>
      <c r="H147" s="71"/>
      <c r="I147" s="67"/>
      <c r="J147" s="126" t="s">
        <v>471</v>
      </c>
      <c r="K147" s="126"/>
      <c r="L147" s="59" t="s">
        <v>508</v>
      </c>
      <c r="M147" s="65" t="s">
        <v>42</v>
      </c>
      <c r="N147" s="42">
        <v>132</v>
      </c>
      <c r="O147" s="13">
        <v>0</v>
      </c>
      <c r="P147" s="2">
        <v>0</v>
      </c>
      <c r="Q147" s="2">
        <v>150000</v>
      </c>
      <c r="R147" s="2">
        <v>0</v>
      </c>
      <c r="S147" s="2">
        <v>0</v>
      </c>
      <c r="T147" s="3"/>
    </row>
    <row r="148" spans="1:20" ht="91.5" customHeight="1" x14ac:dyDescent="0.25">
      <c r="A148" s="66" t="s">
        <v>589</v>
      </c>
      <c r="B148" s="104" t="s">
        <v>44</v>
      </c>
      <c r="C148" s="105"/>
      <c r="D148" s="105"/>
      <c r="E148" s="106"/>
      <c r="F148" s="71"/>
      <c r="G148" s="71"/>
      <c r="H148" s="71"/>
      <c r="I148" s="67"/>
      <c r="J148" s="126" t="s">
        <v>472</v>
      </c>
      <c r="K148" s="126"/>
      <c r="L148" s="59" t="s">
        <v>509</v>
      </c>
      <c r="M148" s="65" t="s">
        <v>42</v>
      </c>
      <c r="N148" s="42">
        <v>133</v>
      </c>
      <c r="O148" s="13">
        <v>0</v>
      </c>
      <c r="P148" s="2">
        <v>0</v>
      </c>
      <c r="Q148" s="2">
        <v>25860.560000000001</v>
      </c>
      <c r="R148" s="2">
        <v>0</v>
      </c>
      <c r="S148" s="2">
        <v>0</v>
      </c>
      <c r="T148" s="3"/>
    </row>
    <row r="149" spans="1:20" ht="91.5" customHeight="1" x14ac:dyDescent="0.25">
      <c r="A149" s="66" t="s">
        <v>589</v>
      </c>
      <c r="B149" s="104" t="s">
        <v>44</v>
      </c>
      <c r="C149" s="105"/>
      <c r="D149" s="105"/>
      <c r="E149" s="106"/>
      <c r="F149" s="71"/>
      <c r="G149" s="71"/>
      <c r="H149" s="71"/>
      <c r="I149" s="67"/>
      <c r="J149" s="126" t="s">
        <v>457</v>
      </c>
      <c r="K149" s="126"/>
      <c r="L149" s="59" t="s">
        <v>510</v>
      </c>
      <c r="M149" s="65" t="s">
        <v>42</v>
      </c>
      <c r="N149" s="42">
        <v>134</v>
      </c>
      <c r="O149" s="13">
        <v>0</v>
      </c>
      <c r="P149" s="2">
        <v>0</v>
      </c>
      <c r="Q149" s="2">
        <v>51721.120000000003</v>
      </c>
      <c r="R149" s="2">
        <v>0</v>
      </c>
      <c r="S149" s="2">
        <v>0</v>
      </c>
      <c r="T149" s="3"/>
    </row>
    <row r="150" spans="1:20" ht="87" customHeight="1" x14ac:dyDescent="0.25">
      <c r="A150" s="66" t="s">
        <v>575</v>
      </c>
      <c r="B150" s="104" t="s">
        <v>44</v>
      </c>
      <c r="C150" s="105"/>
      <c r="D150" s="105"/>
      <c r="E150" s="106"/>
      <c r="F150" s="71"/>
      <c r="G150" s="71"/>
      <c r="H150" s="71"/>
      <c r="I150" s="71"/>
      <c r="J150" s="131" t="s">
        <v>266</v>
      </c>
      <c r="K150" s="132"/>
      <c r="L150" s="59" t="s">
        <v>268</v>
      </c>
      <c r="M150" s="65" t="s">
        <v>321</v>
      </c>
      <c r="N150" s="42">
        <v>135</v>
      </c>
      <c r="O150" s="13">
        <v>120000</v>
      </c>
      <c r="P150" s="2">
        <v>120000</v>
      </c>
      <c r="Q150" s="2">
        <v>0</v>
      </c>
      <c r="R150" s="2">
        <v>0</v>
      </c>
      <c r="S150" s="2">
        <v>0</v>
      </c>
      <c r="T150" s="3">
        <f t="shared" si="2"/>
        <v>240000</v>
      </c>
    </row>
    <row r="151" spans="1:20" ht="124.5" customHeight="1" x14ac:dyDescent="0.25">
      <c r="A151" s="66" t="s">
        <v>575</v>
      </c>
      <c r="B151" s="104" t="s">
        <v>44</v>
      </c>
      <c r="C151" s="105"/>
      <c r="D151" s="105"/>
      <c r="E151" s="106"/>
      <c r="F151" s="71"/>
      <c r="G151" s="71"/>
      <c r="H151" s="71"/>
      <c r="I151" s="67"/>
      <c r="J151" s="126" t="s">
        <v>267</v>
      </c>
      <c r="K151" s="126"/>
      <c r="L151" s="59" t="s">
        <v>269</v>
      </c>
      <c r="M151" s="65" t="s">
        <v>321</v>
      </c>
      <c r="N151" s="42">
        <v>136</v>
      </c>
      <c r="O151" s="60">
        <v>15000</v>
      </c>
      <c r="P151" s="2">
        <v>15000</v>
      </c>
      <c r="Q151" s="2">
        <v>0</v>
      </c>
      <c r="R151" s="2">
        <v>0</v>
      </c>
      <c r="S151" s="2">
        <v>0</v>
      </c>
      <c r="T151" s="3">
        <f t="shared" si="2"/>
        <v>30000</v>
      </c>
    </row>
    <row r="152" spans="1:20" ht="111.75" customHeight="1" x14ac:dyDescent="0.25">
      <c r="A152" s="66" t="s">
        <v>575</v>
      </c>
      <c r="B152" s="104" t="s">
        <v>44</v>
      </c>
      <c r="C152" s="105"/>
      <c r="D152" s="105"/>
      <c r="E152" s="106"/>
      <c r="F152" s="71"/>
      <c r="G152" s="71"/>
      <c r="H152" s="71"/>
      <c r="I152" s="67"/>
      <c r="J152" s="126" t="s">
        <v>331</v>
      </c>
      <c r="K152" s="126"/>
      <c r="L152" s="59" t="s">
        <v>432</v>
      </c>
      <c r="M152" s="65" t="s">
        <v>321</v>
      </c>
      <c r="N152" s="42">
        <v>137</v>
      </c>
      <c r="O152" s="60">
        <v>235000</v>
      </c>
      <c r="P152" s="60">
        <v>235000</v>
      </c>
      <c r="Q152" s="2">
        <v>0</v>
      </c>
      <c r="R152" s="2">
        <v>0</v>
      </c>
      <c r="S152" s="2">
        <v>0</v>
      </c>
      <c r="T152" s="3">
        <f t="shared" si="2"/>
        <v>470000</v>
      </c>
    </row>
    <row r="153" spans="1:20" ht="116.25" customHeight="1" x14ac:dyDescent="0.25">
      <c r="A153" s="66" t="s">
        <v>575</v>
      </c>
      <c r="B153" s="104" t="s">
        <v>44</v>
      </c>
      <c r="C153" s="105"/>
      <c r="D153" s="105"/>
      <c r="E153" s="106"/>
      <c r="F153" s="71"/>
      <c r="G153" s="71"/>
      <c r="H153" s="71"/>
      <c r="I153" s="67"/>
      <c r="J153" s="126" t="s">
        <v>366</v>
      </c>
      <c r="K153" s="126"/>
      <c r="L153" s="59" t="s">
        <v>364</v>
      </c>
      <c r="M153" s="65" t="s">
        <v>321</v>
      </c>
      <c r="N153" s="42">
        <v>138</v>
      </c>
      <c r="O153" s="60">
        <v>26505.41</v>
      </c>
      <c r="P153" s="60">
        <v>25005.41</v>
      </c>
      <c r="Q153" s="2">
        <v>0</v>
      </c>
      <c r="R153" s="2">
        <v>0</v>
      </c>
      <c r="S153" s="2">
        <v>0</v>
      </c>
      <c r="T153" s="3">
        <f t="shared" si="2"/>
        <v>51510.82</v>
      </c>
    </row>
    <row r="154" spans="1:20" ht="102" customHeight="1" x14ac:dyDescent="0.25">
      <c r="A154" s="66" t="s">
        <v>575</v>
      </c>
      <c r="B154" s="104" t="s">
        <v>44</v>
      </c>
      <c r="C154" s="105"/>
      <c r="D154" s="105"/>
      <c r="E154" s="106"/>
      <c r="F154" s="71"/>
      <c r="G154" s="71"/>
      <c r="H154" s="71"/>
      <c r="I154" s="67"/>
      <c r="J154" s="126" t="s">
        <v>367</v>
      </c>
      <c r="K154" s="126"/>
      <c r="L154" s="59" t="s">
        <v>365</v>
      </c>
      <c r="M154" s="65" t="s">
        <v>321</v>
      </c>
      <c r="N154" s="42">
        <v>139</v>
      </c>
      <c r="O154" s="60">
        <v>31500</v>
      </c>
      <c r="P154" s="60">
        <v>29935</v>
      </c>
      <c r="Q154" s="2">
        <v>0</v>
      </c>
      <c r="R154" s="2">
        <v>0</v>
      </c>
      <c r="S154" s="2">
        <v>0</v>
      </c>
      <c r="T154" s="3">
        <f t="shared" si="2"/>
        <v>61435</v>
      </c>
    </row>
    <row r="155" spans="1:20" ht="102" customHeight="1" x14ac:dyDescent="0.25">
      <c r="A155" s="66" t="s">
        <v>575</v>
      </c>
      <c r="B155" s="104" t="s">
        <v>44</v>
      </c>
      <c r="C155" s="105"/>
      <c r="D155" s="105"/>
      <c r="E155" s="106"/>
      <c r="F155" s="71"/>
      <c r="G155" s="71"/>
      <c r="H155" s="71"/>
      <c r="I155" s="67"/>
      <c r="J155" s="126" t="s">
        <v>473</v>
      </c>
      <c r="K155" s="126"/>
      <c r="L155" s="59" t="s">
        <v>511</v>
      </c>
      <c r="M155" s="65" t="s">
        <v>321</v>
      </c>
      <c r="N155" s="42">
        <v>140</v>
      </c>
      <c r="O155" s="60"/>
      <c r="P155" s="2"/>
      <c r="Q155" s="2">
        <v>90000</v>
      </c>
      <c r="R155" s="2"/>
      <c r="S155" s="2"/>
      <c r="T155" s="3"/>
    </row>
    <row r="156" spans="1:20" ht="102" customHeight="1" x14ac:dyDescent="0.25">
      <c r="A156" s="66" t="s">
        <v>575</v>
      </c>
      <c r="B156" s="104" t="s">
        <v>44</v>
      </c>
      <c r="C156" s="105"/>
      <c r="D156" s="105"/>
      <c r="E156" s="106"/>
      <c r="F156" s="71"/>
      <c r="G156" s="71"/>
      <c r="H156" s="71"/>
      <c r="I156" s="67"/>
      <c r="J156" s="126" t="s">
        <v>474</v>
      </c>
      <c r="K156" s="126"/>
      <c r="L156" s="59" t="s">
        <v>512</v>
      </c>
      <c r="M156" s="65" t="s">
        <v>321</v>
      </c>
      <c r="N156" s="42">
        <v>141</v>
      </c>
      <c r="O156" s="60"/>
      <c r="P156" s="2"/>
      <c r="Q156" s="2">
        <v>130000</v>
      </c>
      <c r="R156" s="2"/>
      <c r="S156" s="2"/>
      <c r="T156" s="3"/>
    </row>
    <row r="157" spans="1:20" ht="102" customHeight="1" x14ac:dyDescent="0.25">
      <c r="A157" s="66" t="s">
        <v>575</v>
      </c>
      <c r="B157" s="104" t="s">
        <v>44</v>
      </c>
      <c r="C157" s="105"/>
      <c r="D157" s="105"/>
      <c r="E157" s="106"/>
      <c r="F157" s="71"/>
      <c r="G157" s="71"/>
      <c r="H157" s="71"/>
      <c r="I157" s="67"/>
      <c r="J157" s="126" t="s">
        <v>475</v>
      </c>
      <c r="K157" s="126"/>
      <c r="L157" s="59" t="s">
        <v>513</v>
      </c>
      <c r="M157" s="65" t="s">
        <v>321</v>
      </c>
      <c r="N157" s="42">
        <v>142</v>
      </c>
      <c r="O157" s="60"/>
      <c r="P157" s="2"/>
      <c r="Q157" s="2">
        <v>50000</v>
      </c>
      <c r="R157" s="2"/>
      <c r="S157" s="2"/>
      <c r="T157" s="3"/>
    </row>
    <row r="158" spans="1:20" ht="102" customHeight="1" x14ac:dyDescent="0.25">
      <c r="A158" s="66" t="s">
        <v>575</v>
      </c>
      <c r="B158" s="104" t="s">
        <v>44</v>
      </c>
      <c r="C158" s="105"/>
      <c r="D158" s="105"/>
      <c r="E158" s="106"/>
      <c r="F158" s="71"/>
      <c r="G158" s="71"/>
      <c r="H158" s="71"/>
      <c r="I158" s="67"/>
      <c r="J158" s="126" t="s">
        <v>476</v>
      </c>
      <c r="K158" s="126"/>
      <c r="L158" s="59" t="s">
        <v>514</v>
      </c>
      <c r="M158" s="65" t="s">
        <v>321</v>
      </c>
      <c r="N158" s="42">
        <v>143</v>
      </c>
      <c r="O158" s="60"/>
      <c r="P158" s="2"/>
      <c r="Q158" s="2">
        <v>28000</v>
      </c>
      <c r="R158" s="2"/>
      <c r="S158" s="2"/>
      <c r="T158" s="3"/>
    </row>
    <row r="159" spans="1:20" ht="102" customHeight="1" x14ac:dyDescent="0.25">
      <c r="A159" s="66" t="s">
        <v>575</v>
      </c>
      <c r="B159" s="104" t="s">
        <v>44</v>
      </c>
      <c r="C159" s="105"/>
      <c r="D159" s="105"/>
      <c r="E159" s="106"/>
      <c r="F159" s="71"/>
      <c r="G159" s="71"/>
      <c r="H159" s="71"/>
      <c r="I159" s="67"/>
      <c r="J159" s="126" t="s">
        <v>477</v>
      </c>
      <c r="K159" s="126"/>
      <c r="L159" s="59" t="s">
        <v>515</v>
      </c>
      <c r="M159" s="65" t="s">
        <v>321</v>
      </c>
      <c r="N159" s="42">
        <v>144</v>
      </c>
      <c r="O159" s="60"/>
      <c r="P159" s="2"/>
      <c r="Q159" s="2">
        <v>30000</v>
      </c>
      <c r="R159" s="2"/>
      <c r="S159" s="2"/>
      <c r="T159" s="3"/>
    </row>
    <row r="160" spans="1:20" ht="85.5" customHeight="1" x14ac:dyDescent="0.25">
      <c r="A160" s="66" t="s">
        <v>576</v>
      </c>
      <c r="B160" s="104" t="s">
        <v>44</v>
      </c>
      <c r="C160" s="105"/>
      <c r="D160" s="105"/>
      <c r="E160" s="106"/>
      <c r="F160" s="71"/>
      <c r="G160" s="71"/>
      <c r="H160" s="71"/>
      <c r="I160" s="67"/>
      <c r="J160" s="126" t="s">
        <v>433</v>
      </c>
      <c r="K160" s="126"/>
      <c r="L160" s="59" t="s">
        <v>270</v>
      </c>
      <c r="M160" s="65" t="s">
        <v>43</v>
      </c>
      <c r="N160" s="42">
        <v>145</v>
      </c>
      <c r="O160" s="60">
        <v>60000</v>
      </c>
      <c r="P160" s="2">
        <v>60000</v>
      </c>
      <c r="Q160" s="2">
        <v>0</v>
      </c>
      <c r="R160" s="2">
        <v>0</v>
      </c>
      <c r="S160" s="2">
        <v>0</v>
      </c>
      <c r="T160" s="3">
        <f t="shared" si="2"/>
        <v>120000</v>
      </c>
    </row>
    <row r="161" spans="1:20" ht="93" customHeight="1" x14ac:dyDescent="0.25">
      <c r="A161" s="66" t="s">
        <v>576</v>
      </c>
      <c r="B161" s="104" t="s">
        <v>44</v>
      </c>
      <c r="C161" s="105"/>
      <c r="D161" s="105"/>
      <c r="E161" s="106"/>
      <c r="F161" s="71"/>
      <c r="G161" s="71"/>
      <c r="H161" s="71"/>
      <c r="I161" s="67"/>
      <c r="J161" s="126" t="s">
        <v>434</v>
      </c>
      <c r="K161" s="126"/>
      <c r="L161" s="59" t="s">
        <v>435</v>
      </c>
      <c r="M161" s="65" t="s">
        <v>43</v>
      </c>
      <c r="N161" s="42">
        <v>146</v>
      </c>
      <c r="O161" s="60">
        <v>200000</v>
      </c>
      <c r="P161" s="2">
        <v>200000</v>
      </c>
      <c r="Q161" s="2">
        <v>0</v>
      </c>
      <c r="R161" s="2">
        <v>0</v>
      </c>
      <c r="S161" s="2">
        <v>0</v>
      </c>
      <c r="T161" s="3">
        <f t="shared" si="2"/>
        <v>400000</v>
      </c>
    </row>
    <row r="162" spans="1:20" ht="83.25" customHeight="1" x14ac:dyDescent="0.25">
      <c r="A162" s="66" t="s">
        <v>576</v>
      </c>
      <c r="B162" s="104" t="s">
        <v>44</v>
      </c>
      <c r="C162" s="105"/>
      <c r="D162" s="105"/>
      <c r="E162" s="106"/>
      <c r="F162" s="71"/>
      <c r="G162" s="71"/>
      <c r="H162" s="71"/>
      <c r="I162" s="67"/>
      <c r="J162" s="126" t="s">
        <v>368</v>
      </c>
      <c r="K162" s="126"/>
      <c r="L162" s="59" t="s">
        <v>370</v>
      </c>
      <c r="M162" s="65" t="s">
        <v>43</v>
      </c>
      <c r="N162" s="42">
        <v>147</v>
      </c>
      <c r="O162" s="60">
        <v>9160.5400000000009</v>
      </c>
      <c r="P162" s="60">
        <v>9160.5400000000009</v>
      </c>
      <c r="Q162" s="2">
        <v>0</v>
      </c>
      <c r="R162" s="2">
        <v>0</v>
      </c>
      <c r="S162" s="2">
        <v>0</v>
      </c>
      <c r="T162" s="3">
        <f t="shared" si="2"/>
        <v>18321.080000000002</v>
      </c>
    </row>
    <row r="163" spans="1:20" ht="88.5" customHeight="1" x14ac:dyDescent="0.25">
      <c r="A163" s="66" t="s">
        <v>576</v>
      </c>
      <c r="B163" s="104" t="s">
        <v>44</v>
      </c>
      <c r="C163" s="105"/>
      <c r="D163" s="105"/>
      <c r="E163" s="106"/>
      <c r="F163" s="71"/>
      <c r="G163" s="71"/>
      <c r="H163" s="71"/>
      <c r="I163" s="67"/>
      <c r="J163" s="126" t="s">
        <v>369</v>
      </c>
      <c r="K163" s="126"/>
      <c r="L163" s="59" t="s">
        <v>371</v>
      </c>
      <c r="M163" s="65" t="s">
        <v>43</v>
      </c>
      <c r="N163" s="42">
        <v>148</v>
      </c>
      <c r="O163" s="60">
        <v>36000</v>
      </c>
      <c r="P163" s="60">
        <v>36000</v>
      </c>
      <c r="Q163" s="2">
        <v>0</v>
      </c>
      <c r="R163" s="2">
        <v>0</v>
      </c>
      <c r="S163" s="2">
        <v>0</v>
      </c>
      <c r="T163" s="3">
        <f t="shared" si="2"/>
        <v>72000</v>
      </c>
    </row>
    <row r="164" spans="1:20" ht="88.5" customHeight="1" x14ac:dyDescent="0.25">
      <c r="A164" s="66" t="s">
        <v>576</v>
      </c>
      <c r="B164" s="104" t="s">
        <v>44</v>
      </c>
      <c r="C164" s="105"/>
      <c r="D164" s="105"/>
      <c r="E164" s="106"/>
      <c r="F164" s="71"/>
      <c r="G164" s="71"/>
      <c r="H164" s="71"/>
      <c r="I164" s="67"/>
      <c r="J164" s="126" t="s">
        <v>478</v>
      </c>
      <c r="K164" s="126"/>
      <c r="L164" s="59" t="s">
        <v>516</v>
      </c>
      <c r="M164" s="65" t="s">
        <v>43</v>
      </c>
      <c r="N164" s="42">
        <v>149</v>
      </c>
      <c r="O164" s="13">
        <v>0</v>
      </c>
      <c r="P164" s="2">
        <v>0</v>
      </c>
      <c r="Q164" s="2">
        <v>92500</v>
      </c>
      <c r="R164" s="2">
        <v>0</v>
      </c>
      <c r="S164" s="2">
        <v>0</v>
      </c>
      <c r="T164" s="3"/>
    </row>
    <row r="165" spans="1:20" ht="88.5" customHeight="1" x14ac:dyDescent="0.25">
      <c r="A165" s="66" t="s">
        <v>576</v>
      </c>
      <c r="B165" s="104" t="s">
        <v>44</v>
      </c>
      <c r="C165" s="105"/>
      <c r="D165" s="105"/>
      <c r="E165" s="106"/>
      <c r="F165" s="71"/>
      <c r="G165" s="71"/>
      <c r="H165" s="71"/>
      <c r="I165" s="67"/>
      <c r="J165" s="126" t="s">
        <v>479</v>
      </c>
      <c r="K165" s="126"/>
      <c r="L165" s="59" t="s">
        <v>517</v>
      </c>
      <c r="M165" s="65" t="s">
        <v>43</v>
      </c>
      <c r="N165" s="42">
        <v>150</v>
      </c>
      <c r="O165" s="13">
        <v>0</v>
      </c>
      <c r="P165" s="2">
        <v>0</v>
      </c>
      <c r="Q165" s="2">
        <v>200000</v>
      </c>
      <c r="R165" s="2">
        <v>0</v>
      </c>
      <c r="S165" s="2">
        <v>0</v>
      </c>
      <c r="T165" s="3"/>
    </row>
    <row r="166" spans="1:20" ht="88.5" customHeight="1" x14ac:dyDescent="0.25">
      <c r="A166" s="66" t="s">
        <v>576</v>
      </c>
      <c r="B166" s="104" t="s">
        <v>44</v>
      </c>
      <c r="C166" s="105"/>
      <c r="D166" s="105"/>
      <c r="E166" s="106"/>
      <c r="F166" s="71"/>
      <c r="G166" s="71"/>
      <c r="H166" s="71"/>
      <c r="I166" s="67"/>
      <c r="J166" s="126" t="s">
        <v>480</v>
      </c>
      <c r="K166" s="126"/>
      <c r="L166" s="59" t="s">
        <v>518</v>
      </c>
      <c r="M166" s="65" t="s">
        <v>43</v>
      </c>
      <c r="N166" s="42">
        <v>151</v>
      </c>
      <c r="O166" s="13">
        <v>0</v>
      </c>
      <c r="P166" s="2">
        <v>0</v>
      </c>
      <c r="Q166" s="2">
        <v>20000</v>
      </c>
      <c r="R166" s="2">
        <v>0</v>
      </c>
      <c r="S166" s="2">
        <v>0</v>
      </c>
      <c r="T166" s="3"/>
    </row>
    <row r="167" spans="1:20" ht="88.5" customHeight="1" x14ac:dyDescent="0.25">
      <c r="A167" s="66" t="s">
        <v>576</v>
      </c>
      <c r="B167" s="104" t="s">
        <v>44</v>
      </c>
      <c r="C167" s="105"/>
      <c r="D167" s="105"/>
      <c r="E167" s="106"/>
      <c r="F167" s="71"/>
      <c r="G167" s="71"/>
      <c r="H167" s="71"/>
      <c r="I167" s="67"/>
      <c r="J167" s="126" t="s">
        <v>481</v>
      </c>
      <c r="K167" s="126"/>
      <c r="L167" s="59" t="s">
        <v>519</v>
      </c>
      <c r="M167" s="65" t="s">
        <v>43</v>
      </c>
      <c r="N167" s="42">
        <v>152</v>
      </c>
      <c r="O167" s="13">
        <v>0</v>
      </c>
      <c r="P167" s="2">
        <v>0</v>
      </c>
      <c r="Q167" s="2">
        <v>75000</v>
      </c>
      <c r="R167" s="2">
        <v>0</v>
      </c>
      <c r="S167" s="2">
        <v>0</v>
      </c>
      <c r="T167" s="3"/>
    </row>
    <row r="168" spans="1:20" ht="107.25" customHeight="1" x14ac:dyDescent="0.25">
      <c r="A168" s="66" t="s">
        <v>577</v>
      </c>
      <c r="B168" s="104" t="s">
        <v>44</v>
      </c>
      <c r="C168" s="105"/>
      <c r="D168" s="105"/>
      <c r="E168" s="106"/>
      <c r="F168" s="71"/>
      <c r="G168" s="71"/>
      <c r="H168" s="71"/>
      <c r="I168" s="71"/>
      <c r="J168" s="131" t="s">
        <v>436</v>
      </c>
      <c r="K168" s="132"/>
      <c r="L168" s="59" t="s">
        <v>520</v>
      </c>
      <c r="M168" s="65" t="s">
        <v>36</v>
      </c>
      <c r="N168" s="42">
        <v>153</v>
      </c>
      <c r="O168" s="60">
        <v>88870</v>
      </c>
      <c r="P168" s="60">
        <v>88870</v>
      </c>
      <c r="Q168" s="2">
        <v>0</v>
      </c>
      <c r="R168" s="2">
        <v>0</v>
      </c>
      <c r="S168" s="2">
        <v>0</v>
      </c>
      <c r="T168" s="3">
        <f t="shared" si="2"/>
        <v>177740</v>
      </c>
    </row>
    <row r="169" spans="1:20" ht="93" customHeight="1" x14ac:dyDescent="0.25">
      <c r="A169" s="66" t="s">
        <v>577</v>
      </c>
      <c r="B169" s="104" t="s">
        <v>44</v>
      </c>
      <c r="C169" s="105"/>
      <c r="D169" s="105"/>
      <c r="E169" s="106"/>
      <c r="F169" s="71"/>
      <c r="G169" s="71"/>
      <c r="H169" s="71"/>
      <c r="I169" s="71"/>
      <c r="J169" s="127" t="s">
        <v>437</v>
      </c>
      <c r="K169" s="128"/>
      <c r="L169" s="59" t="s">
        <v>271</v>
      </c>
      <c r="M169" s="65" t="s">
        <v>36</v>
      </c>
      <c r="N169" s="42">
        <v>154</v>
      </c>
      <c r="O169" s="60">
        <v>70860</v>
      </c>
      <c r="P169" s="60">
        <v>70860</v>
      </c>
      <c r="Q169" s="2">
        <v>0</v>
      </c>
      <c r="R169" s="2">
        <v>0</v>
      </c>
      <c r="S169" s="2">
        <v>0</v>
      </c>
      <c r="T169" s="3">
        <f t="shared" si="2"/>
        <v>141720</v>
      </c>
    </row>
    <row r="170" spans="1:20" ht="89.25" customHeight="1" x14ac:dyDescent="0.25">
      <c r="A170" s="66" t="s">
        <v>577</v>
      </c>
      <c r="B170" s="104" t="s">
        <v>44</v>
      </c>
      <c r="C170" s="105"/>
      <c r="D170" s="105"/>
      <c r="E170" s="106"/>
      <c r="F170" s="71"/>
      <c r="G170" s="71"/>
      <c r="H170" s="71"/>
      <c r="I170" s="71"/>
      <c r="J170" s="127" t="s">
        <v>438</v>
      </c>
      <c r="K170" s="128"/>
      <c r="L170" s="59" t="s">
        <v>561</v>
      </c>
      <c r="M170" s="65" t="s">
        <v>36</v>
      </c>
      <c r="N170" s="42">
        <v>155</v>
      </c>
      <c r="O170" s="60">
        <v>180000</v>
      </c>
      <c r="P170" s="60">
        <v>180000</v>
      </c>
      <c r="Q170" s="2">
        <v>0</v>
      </c>
      <c r="R170" s="2">
        <v>0</v>
      </c>
      <c r="S170" s="2">
        <v>0</v>
      </c>
      <c r="T170" s="3">
        <f t="shared" si="2"/>
        <v>360000</v>
      </c>
    </row>
    <row r="171" spans="1:20" ht="88.5" customHeight="1" x14ac:dyDescent="0.25">
      <c r="A171" s="66" t="s">
        <v>577</v>
      </c>
      <c r="B171" s="104" t="s">
        <v>44</v>
      </c>
      <c r="C171" s="105"/>
      <c r="D171" s="105"/>
      <c r="E171" s="106"/>
      <c r="F171" s="71"/>
      <c r="G171" s="71"/>
      <c r="H171" s="71"/>
      <c r="I171" s="71"/>
      <c r="J171" s="127" t="s">
        <v>439</v>
      </c>
      <c r="K171" s="128"/>
      <c r="L171" s="59" t="s">
        <v>272</v>
      </c>
      <c r="M171" s="65" t="s">
        <v>36</v>
      </c>
      <c r="N171" s="42">
        <v>156</v>
      </c>
      <c r="O171" s="60">
        <v>150000</v>
      </c>
      <c r="P171" s="60">
        <v>150000</v>
      </c>
      <c r="Q171" s="2">
        <v>0</v>
      </c>
      <c r="R171" s="2">
        <v>0</v>
      </c>
      <c r="S171" s="2">
        <v>0</v>
      </c>
      <c r="T171" s="3">
        <f t="shared" si="2"/>
        <v>300000</v>
      </c>
    </row>
    <row r="172" spans="1:20" ht="89.25" customHeight="1" x14ac:dyDescent="0.25">
      <c r="A172" s="66" t="s">
        <v>577</v>
      </c>
      <c r="B172" s="104" t="s">
        <v>44</v>
      </c>
      <c r="C172" s="105"/>
      <c r="D172" s="105"/>
      <c r="E172" s="106"/>
      <c r="F172" s="71"/>
      <c r="G172" s="71"/>
      <c r="H172" s="71"/>
      <c r="I172" s="71"/>
      <c r="J172" s="127" t="s">
        <v>374</v>
      </c>
      <c r="K172" s="128"/>
      <c r="L172" s="59" t="s">
        <v>372</v>
      </c>
      <c r="M172" s="65" t="s">
        <v>36</v>
      </c>
      <c r="N172" s="42">
        <v>157</v>
      </c>
      <c r="O172" s="60">
        <v>25974.03</v>
      </c>
      <c r="P172" s="60">
        <v>25974.03</v>
      </c>
      <c r="Q172" s="2">
        <v>0</v>
      </c>
      <c r="R172" s="2">
        <v>0</v>
      </c>
      <c r="S172" s="2">
        <v>0</v>
      </c>
      <c r="T172" s="3"/>
    </row>
    <row r="173" spans="1:20" ht="82.5" customHeight="1" x14ac:dyDescent="0.25">
      <c r="A173" s="66" t="s">
        <v>577</v>
      </c>
      <c r="B173" s="104" t="s">
        <v>44</v>
      </c>
      <c r="C173" s="105"/>
      <c r="D173" s="105"/>
      <c r="E173" s="106"/>
      <c r="F173" s="71"/>
      <c r="G173" s="71"/>
      <c r="H173" s="71"/>
      <c r="I173" s="71"/>
      <c r="J173" s="129" t="s">
        <v>375</v>
      </c>
      <c r="K173" s="130"/>
      <c r="L173" s="59" t="s">
        <v>373</v>
      </c>
      <c r="M173" s="65" t="s">
        <v>36</v>
      </c>
      <c r="N173" s="42">
        <v>158</v>
      </c>
      <c r="O173" s="60">
        <v>65000</v>
      </c>
      <c r="P173" s="60">
        <v>65000</v>
      </c>
      <c r="Q173" s="2">
        <v>0</v>
      </c>
      <c r="R173" s="2">
        <v>0</v>
      </c>
      <c r="S173" s="2">
        <v>0</v>
      </c>
      <c r="T173" s="3"/>
    </row>
    <row r="174" spans="1:20" ht="82.5" customHeight="1" x14ac:dyDescent="0.25">
      <c r="A174" s="66" t="s">
        <v>577</v>
      </c>
      <c r="B174" s="104" t="s">
        <v>44</v>
      </c>
      <c r="C174" s="105"/>
      <c r="D174" s="105"/>
      <c r="E174" s="106"/>
      <c r="F174" s="71"/>
      <c r="G174" s="71"/>
      <c r="H174" s="71"/>
      <c r="I174" s="71"/>
      <c r="J174" s="129" t="s">
        <v>482</v>
      </c>
      <c r="K174" s="130"/>
      <c r="L174" s="59" t="s">
        <v>489</v>
      </c>
      <c r="M174" s="65" t="s">
        <v>36</v>
      </c>
      <c r="N174" s="42">
        <v>159</v>
      </c>
      <c r="O174" s="13">
        <v>0</v>
      </c>
      <c r="P174" s="2">
        <v>0</v>
      </c>
      <c r="Q174" s="2">
        <v>35803.51</v>
      </c>
      <c r="R174" s="2">
        <v>0</v>
      </c>
      <c r="S174" s="2">
        <v>0</v>
      </c>
      <c r="T174" s="3"/>
    </row>
    <row r="175" spans="1:20" ht="82.5" customHeight="1" x14ac:dyDescent="0.25">
      <c r="A175" s="66" t="s">
        <v>577</v>
      </c>
      <c r="B175" s="104" t="s">
        <v>44</v>
      </c>
      <c r="C175" s="105"/>
      <c r="D175" s="105"/>
      <c r="E175" s="106"/>
      <c r="F175" s="71"/>
      <c r="G175" s="71"/>
      <c r="H175" s="71"/>
      <c r="I175" s="71"/>
      <c r="J175" s="129" t="s">
        <v>483</v>
      </c>
      <c r="K175" s="130"/>
      <c r="L175" s="59" t="s">
        <v>521</v>
      </c>
      <c r="M175" s="65" t="s">
        <v>36</v>
      </c>
      <c r="N175" s="42">
        <v>160</v>
      </c>
      <c r="O175" s="13">
        <v>0</v>
      </c>
      <c r="P175" s="2">
        <v>0</v>
      </c>
      <c r="Q175" s="2">
        <v>75000</v>
      </c>
      <c r="R175" s="2">
        <v>0</v>
      </c>
      <c r="S175" s="2">
        <v>0</v>
      </c>
      <c r="T175" s="3"/>
    </row>
    <row r="176" spans="1:20" ht="82.5" customHeight="1" x14ac:dyDescent="0.25">
      <c r="A176" s="66" t="s">
        <v>577</v>
      </c>
      <c r="B176" s="104" t="s">
        <v>44</v>
      </c>
      <c r="C176" s="105"/>
      <c r="D176" s="105"/>
      <c r="E176" s="106"/>
      <c r="F176" s="71"/>
      <c r="G176" s="71"/>
      <c r="H176" s="71"/>
      <c r="I176" s="71"/>
      <c r="J176" s="129" t="s">
        <v>484</v>
      </c>
      <c r="K176" s="130"/>
      <c r="L176" s="59" t="s">
        <v>522</v>
      </c>
      <c r="M176" s="65" t="s">
        <v>36</v>
      </c>
      <c r="N176" s="42">
        <v>161</v>
      </c>
      <c r="O176" s="13">
        <v>0</v>
      </c>
      <c r="P176" s="2">
        <v>0</v>
      </c>
      <c r="Q176" s="2">
        <v>70791.320000000007</v>
      </c>
      <c r="R176" s="2">
        <v>0</v>
      </c>
      <c r="S176" s="2">
        <v>0</v>
      </c>
      <c r="T176" s="3"/>
    </row>
    <row r="177" spans="1:25" ht="82.5" customHeight="1" x14ac:dyDescent="0.25">
      <c r="A177" s="66" t="s">
        <v>577</v>
      </c>
      <c r="B177" s="104" t="s">
        <v>44</v>
      </c>
      <c r="C177" s="105"/>
      <c r="D177" s="105"/>
      <c r="E177" s="106"/>
      <c r="F177" s="71"/>
      <c r="G177" s="71"/>
      <c r="H177" s="71"/>
      <c r="I177" s="71"/>
      <c r="J177" s="129" t="s">
        <v>485</v>
      </c>
      <c r="K177" s="130"/>
      <c r="L177" s="59" t="s">
        <v>523</v>
      </c>
      <c r="M177" s="65" t="s">
        <v>36</v>
      </c>
      <c r="N177" s="42">
        <v>162</v>
      </c>
      <c r="O177" s="13">
        <v>0</v>
      </c>
      <c r="P177" s="2">
        <v>0</v>
      </c>
      <c r="Q177" s="2">
        <v>150000</v>
      </c>
      <c r="R177" s="2">
        <v>0</v>
      </c>
      <c r="S177" s="2">
        <v>0</v>
      </c>
      <c r="T177" s="3"/>
    </row>
    <row r="178" spans="1:25" ht="96.75" customHeight="1" x14ac:dyDescent="0.25">
      <c r="A178" s="66" t="s">
        <v>577</v>
      </c>
      <c r="B178" s="104" t="s">
        <v>44</v>
      </c>
      <c r="C178" s="105"/>
      <c r="D178" s="105"/>
      <c r="E178" s="106"/>
      <c r="F178" s="71"/>
      <c r="G178" s="71"/>
      <c r="H178" s="71"/>
      <c r="I178" s="71"/>
      <c r="J178" s="129" t="s">
        <v>486</v>
      </c>
      <c r="K178" s="130"/>
      <c r="L178" s="59" t="s">
        <v>524</v>
      </c>
      <c r="M178" s="65" t="s">
        <v>36</v>
      </c>
      <c r="N178" s="42">
        <v>163</v>
      </c>
      <c r="O178" s="13">
        <v>0</v>
      </c>
      <c r="P178" s="2">
        <v>0</v>
      </c>
      <c r="Q178" s="2">
        <v>21600</v>
      </c>
      <c r="R178" s="2">
        <v>0</v>
      </c>
      <c r="S178" s="2">
        <v>0</v>
      </c>
      <c r="T178" s="3"/>
    </row>
    <row r="179" spans="1:25" ht="99" customHeight="1" x14ac:dyDescent="0.25">
      <c r="A179" s="66" t="s">
        <v>577</v>
      </c>
      <c r="B179" s="104" t="s">
        <v>44</v>
      </c>
      <c r="C179" s="105"/>
      <c r="D179" s="105"/>
      <c r="E179" s="106"/>
      <c r="F179" s="71"/>
      <c r="G179" s="71"/>
      <c r="H179" s="71"/>
      <c r="I179" s="71"/>
      <c r="J179" s="129" t="s">
        <v>487</v>
      </c>
      <c r="K179" s="130"/>
      <c r="L179" s="59" t="s">
        <v>525</v>
      </c>
      <c r="M179" s="65" t="s">
        <v>36</v>
      </c>
      <c r="N179" s="42">
        <v>164</v>
      </c>
      <c r="O179" s="13">
        <v>0</v>
      </c>
      <c r="P179" s="2">
        <v>0</v>
      </c>
      <c r="Q179" s="2">
        <v>41000</v>
      </c>
      <c r="R179" s="2">
        <v>0</v>
      </c>
      <c r="S179" s="2">
        <v>0</v>
      </c>
      <c r="T179" s="3"/>
    </row>
    <row r="180" spans="1:25" ht="51" customHeight="1" x14ac:dyDescent="0.25">
      <c r="A180" s="66" t="s">
        <v>590</v>
      </c>
      <c r="B180" s="104" t="s">
        <v>47</v>
      </c>
      <c r="C180" s="105"/>
      <c r="D180" s="105"/>
      <c r="E180" s="106"/>
      <c r="F180" s="71"/>
      <c r="G180" s="71"/>
      <c r="H180" s="71"/>
      <c r="I180" s="71"/>
      <c r="J180" s="102" t="s">
        <v>88</v>
      </c>
      <c r="K180" s="102"/>
      <c r="L180" s="43" t="s">
        <v>274</v>
      </c>
      <c r="M180" s="65" t="s">
        <v>87</v>
      </c>
      <c r="N180" s="42">
        <v>165</v>
      </c>
      <c r="O180" s="13">
        <v>341097000</v>
      </c>
      <c r="P180" s="2">
        <v>284247500</v>
      </c>
      <c r="Q180" s="2">
        <v>401699000</v>
      </c>
      <c r="R180" s="2">
        <v>401699000</v>
      </c>
      <c r="S180" s="2">
        <v>401699000</v>
      </c>
      <c r="T180" s="3">
        <f>SUM(P180:P259)</f>
        <v>959357893.85000038</v>
      </c>
    </row>
    <row r="181" spans="1:25" ht="159" customHeight="1" x14ac:dyDescent="0.25">
      <c r="A181" s="66" t="s">
        <v>591</v>
      </c>
      <c r="B181" s="104" t="s">
        <v>275</v>
      </c>
      <c r="C181" s="105"/>
      <c r="D181" s="105"/>
      <c r="E181" s="106"/>
      <c r="F181" s="71"/>
      <c r="G181" s="71"/>
      <c r="H181" s="71"/>
      <c r="I181" s="71"/>
      <c r="J181" s="102" t="s">
        <v>89</v>
      </c>
      <c r="K181" s="102"/>
      <c r="L181" s="33" t="s">
        <v>275</v>
      </c>
      <c r="M181" s="65" t="s">
        <v>177</v>
      </c>
      <c r="N181" s="42">
        <v>166</v>
      </c>
      <c r="O181" s="35">
        <v>195752592.15000001</v>
      </c>
      <c r="P181" s="2">
        <v>148702729.80000001</v>
      </c>
      <c r="Q181" s="2">
        <v>0</v>
      </c>
      <c r="R181" s="2">
        <v>0</v>
      </c>
      <c r="S181" s="2">
        <v>0</v>
      </c>
      <c r="T181" s="3">
        <f t="shared" ref="T181:T243" si="3">O181+P181+Q181+R181+S181</f>
        <v>344455321.95000005</v>
      </c>
      <c r="U181" s="4"/>
      <c r="V181" s="5"/>
      <c r="W181" s="5"/>
      <c r="X181" s="6"/>
      <c r="Y181" s="6"/>
    </row>
    <row r="182" spans="1:25" ht="129.75" customHeight="1" x14ac:dyDescent="0.25">
      <c r="A182" s="66" t="s">
        <v>592</v>
      </c>
      <c r="B182" s="104" t="s">
        <v>276</v>
      </c>
      <c r="C182" s="105"/>
      <c r="D182" s="105"/>
      <c r="E182" s="106"/>
      <c r="F182" s="71"/>
      <c r="G182" s="71"/>
      <c r="H182" s="71"/>
      <c r="I182" s="71"/>
      <c r="J182" s="114" t="s">
        <v>277</v>
      </c>
      <c r="K182" s="116"/>
      <c r="L182" s="33" t="s">
        <v>276</v>
      </c>
      <c r="M182" s="65" t="s">
        <v>48</v>
      </c>
      <c r="N182" s="42">
        <v>167</v>
      </c>
      <c r="O182" s="13">
        <v>1443993.79</v>
      </c>
      <c r="P182" s="2">
        <v>1443993.79</v>
      </c>
      <c r="Q182" s="2">
        <v>0</v>
      </c>
      <c r="R182" s="85">
        <v>0</v>
      </c>
      <c r="S182" s="2">
        <v>0</v>
      </c>
      <c r="T182" s="3"/>
      <c r="U182" s="4"/>
      <c r="V182" s="5"/>
      <c r="W182" s="5"/>
      <c r="X182" s="6"/>
      <c r="Y182" s="6"/>
    </row>
    <row r="183" spans="1:25" ht="118.5" customHeight="1" x14ac:dyDescent="0.25">
      <c r="A183" s="66" t="s">
        <v>593</v>
      </c>
      <c r="B183" s="104" t="s">
        <v>314</v>
      </c>
      <c r="C183" s="105"/>
      <c r="D183" s="105"/>
      <c r="E183" s="106"/>
      <c r="F183" s="71"/>
      <c r="G183" s="71"/>
      <c r="H183" s="71"/>
      <c r="I183" s="71"/>
      <c r="J183" s="114" t="s">
        <v>379</v>
      </c>
      <c r="K183" s="116"/>
      <c r="L183" s="33" t="s">
        <v>314</v>
      </c>
      <c r="M183" s="33" t="s">
        <v>33</v>
      </c>
      <c r="N183" s="42">
        <v>168</v>
      </c>
      <c r="O183" s="13">
        <v>0</v>
      </c>
      <c r="P183" s="2">
        <v>0</v>
      </c>
      <c r="Q183" s="2">
        <v>9593851.6300000008</v>
      </c>
      <c r="R183" s="2">
        <v>0</v>
      </c>
      <c r="S183" s="2">
        <v>0</v>
      </c>
      <c r="T183" s="2">
        <v>0</v>
      </c>
      <c r="U183" s="4"/>
      <c r="V183" s="5"/>
      <c r="W183" s="5"/>
      <c r="X183" s="6"/>
      <c r="Y183" s="6"/>
    </row>
    <row r="184" spans="1:25" ht="108" customHeight="1" x14ac:dyDescent="0.25">
      <c r="A184" s="66" t="s">
        <v>592</v>
      </c>
      <c r="B184" s="104" t="s">
        <v>91</v>
      </c>
      <c r="C184" s="105"/>
      <c r="D184" s="105"/>
      <c r="E184" s="106"/>
      <c r="F184" s="71"/>
      <c r="G184" s="71"/>
      <c r="H184" s="71"/>
      <c r="I184" s="71"/>
      <c r="J184" s="102" t="s">
        <v>90</v>
      </c>
      <c r="K184" s="102"/>
      <c r="L184" s="33" t="s">
        <v>91</v>
      </c>
      <c r="M184" s="65" t="s">
        <v>48</v>
      </c>
      <c r="N184" s="42">
        <v>169</v>
      </c>
      <c r="O184" s="13">
        <v>15364012.6</v>
      </c>
      <c r="P184" s="2">
        <v>11950400</v>
      </c>
      <c r="Q184" s="2">
        <v>15794189.199999999</v>
      </c>
      <c r="R184" s="2">
        <v>15794189.199999999</v>
      </c>
      <c r="S184" s="2">
        <v>15794189.199999999</v>
      </c>
      <c r="T184" s="3">
        <f t="shared" si="3"/>
        <v>74696980.200000003</v>
      </c>
      <c r="U184" s="4"/>
      <c r="V184" s="5"/>
      <c r="W184" s="5"/>
      <c r="X184" s="6"/>
      <c r="Y184" s="6"/>
    </row>
    <row r="185" spans="1:25" ht="108" customHeight="1" x14ac:dyDescent="0.25">
      <c r="A185" s="66" t="s">
        <v>594</v>
      </c>
      <c r="B185" s="104" t="s">
        <v>93</v>
      </c>
      <c r="C185" s="105"/>
      <c r="D185" s="105"/>
      <c r="E185" s="106"/>
      <c r="F185" s="71"/>
      <c r="G185" s="71"/>
      <c r="H185" s="71"/>
      <c r="I185" s="71"/>
      <c r="J185" s="102" t="s">
        <v>327</v>
      </c>
      <c r="K185" s="102"/>
      <c r="L185" s="33" t="s">
        <v>328</v>
      </c>
      <c r="M185" s="65" t="s">
        <v>49</v>
      </c>
      <c r="N185" s="42">
        <v>170</v>
      </c>
      <c r="O185" s="13">
        <v>762850</v>
      </c>
      <c r="P185" s="2">
        <v>762850</v>
      </c>
      <c r="Q185" s="2"/>
      <c r="R185" s="2">
        <v>0</v>
      </c>
      <c r="S185" s="2">
        <v>0</v>
      </c>
      <c r="T185" s="3"/>
      <c r="U185" s="4"/>
      <c r="V185" s="5"/>
      <c r="W185" s="5"/>
      <c r="X185" s="6"/>
      <c r="Y185" s="6"/>
    </row>
    <row r="186" spans="1:25" ht="63" customHeight="1" x14ac:dyDescent="0.25">
      <c r="A186" s="66" t="s">
        <v>591</v>
      </c>
      <c r="B186" s="104" t="s">
        <v>166</v>
      </c>
      <c r="C186" s="105"/>
      <c r="D186" s="105"/>
      <c r="E186" s="106"/>
      <c r="F186" s="71"/>
      <c r="G186" s="71"/>
      <c r="H186" s="71"/>
      <c r="I186" s="71"/>
      <c r="J186" s="102" t="s">
        <v>171</v>
      </c>
      <c r="K186" s="102"/>
      <c r="L186" s="33" t="s">
        <v>166</v>
      </c>
      <c r="M186" s="65" t="s">
        <v>177</v>
      </c>
      <c r="N186" s="42">
        <v>171</v>
      </c>
      <c r="O186" s="13">
        <v>549446.93999999994</v>
      </c>
      <c r="P186" s="2">
        <v>549446.93999999994</v>
      </c>
      <c r="Q186" s="85">
        <v>881554.59</v>
      </c>
      <c r="R186" s="85">
        <v>1009846.6</v>
      </c>
      <c r="S186" s="85">
        <v>1085611.0900000001</v>
      </c>
      <c r="T186" s="3">
        <f t="shared" si="3"/>
        <v>4075906.16</v>
      </c>
      <c r="U186" s="4"/>
      <c r="V186" s="5"/>
      <c r="W186" s="5"/>
      <c r="X186" s="6"/>
      <c r="Y186" s="6"/>
    </row>
    <row r="187" spans="1:25" ht="71.25" customHeight="1" x14ac:dyDescent="0.25">
      <c r="A187" s="66" t="s">
        <v>594</v>
      </c>
      <c r="B187" s="104" t="s">
        <v>93</v>
      </c>
      <c r="C187" s="105"/>
      <c r="D187" s="105"/>
      <c r="E187" s="106"/>
      <c r="F187" s="71"/>
      <c r="G187" s="71"/>
      <c r="H187" s="71"/>
      <c r="I187" s="71"/>
      <c r="J187" s="102" t="s">
        <v>92</v>
      </c>
      <c r="K187" s="102"/>
      <c r="L187" s="33" t="s">
        <v>93</v>
      </c>
      <c r="M187" s="65" t="s">
        <v>49</v>
      </c>
      <c r="N187" s="42">
        <v>172</v>
      </c>
      <c r="O187" s="13">
        <v>184386.17</v>
      </c>
      <c r="P187" s="2">
        <v>184386.17</v>
      </c>
      <c r="Q187" s="2">
        <v>169188.84</v>
      </c>
      <c r="R187" s="2">
        <v>166721.88</v>
      </c>
      <c r="S187" s="2">
        <v>169911.56</v>
      </c>
      <c r="T187" s="3">
        <f t="shared" si="3"/>
        <v>874594.62000000011</v>
      </c>
      <c r="U187" s="4"/>
      <c r="V187" s="12"/>
      <c r="W187" s="5"/>
      <c r="X187" s="6"/>
      <c r="Y187" s="6"/>
    </row>
    <row r="188" spans="1:25" ht="72" customHeight="1" x14ac:dyDescent="0.25">
      <c r="A188" s="66" t="s">
        <v>593</v>
      </c>
      <c r="B188" s="104" t="s">
        <v>315</v>
      </c>
      <c r="C188" s="105"/>
      <c r="D188" s="105"/>
      <c r="E188" s="106"/>
      <c r="F188" s="104"/>
      <c r="G188" s="105"/>
      <c r="H188" s="71"/>
      <c r="I188" s="71"/>
      <c r="J188" s="102" t="s">
        <v>376</v>
      </c>
      <c r="K188" s="102"/>
      <c r="L188" s="33" t="s">
        <v>315</v>
      </c>
      <c r="M188" s="65" t="s">
        <v>33</v>
      </c>
      <c r="N188" s="42">
        <v>173</v>
      </c>
      <c r="O188" s="13">
        <v>19121991.670000002</v>
      </c>
      <c r="P188" s="2">
        <v>19121991.670000002</v>
      </c>
      <c r="Q188" s="2">
        <v>20642576.75</v>
      </c>
      <c r="R188" s="2">
        <v>0</v>
      </c>
      <c r="S188" s="2">
        <v>0</v>
      </c>
      <c r="T188" s="3"/>
      <c r="U188" s="4"/>
      <c r="V188" s="12"/>
      <c r="W188" s="5"/>
      <c r="X188" s="6"/>
      <c r="Y188" s="6"/>
    </row>
    <row r="189" spans="1:25" ht="69.75" customHeight="1" x14ac:dyDescent="0.25">
      <c r="A189" s="66" t="s">
        <v>592</v>
      </c>
      <c r="B189" s="104" t="s">
        <v>316</v>
      </c>
      <c r="C189" s="105"/>
      <c r="D189" s="105"/>
      <c r="E189" s="106"/>
      <c r="F189" s="67"/>
      <c r="G189" s="68"/>
      <c r="H189" s="71"/>
      <c r="I189" s="71"/>
      <c r="J189" s="114" t="s">
        <v>377</v>
      </c>
      <c r="K189" s="116"/>
      <c r="L189" s="33" t="s">
        <v>316</v>
      </c>
      <c r="M189" s="65" t="s">
        <v>48</v>
      </c>
      <c r="N189" s="42">
        <v>174</v>
      </c>
      <c r="O189" s="13">
        <v>0</v>
      </c>
      <c r="P189" s="2">
        <v>0</v>
      </c>
      <c r="Q189" s="85">
        <v>174233548.38</v>
      </c>
      <c r="R189" s="86">
        <v>174233548.38</v>
      </c>
      <c r="S189" s="86">
        <v>45868817.200000003</v>
      </c>
      <c r="T189" s="3"/>
      <c r="U189" s="4"/>
      <c r="V189" s="12"/>
      <c r="W189" s="5"/>
      <c r="X189" s="6"/>
      <c r="Y189" s="6"/>
    </row>
    <row r="190" spans="1:25" ht="121.5" customHeight="1" x14ac:dyDescent="0.25">
      <c r="A190" s="66" t="s">
        <v>594</v>
      </c>
      <c r="B190" s="104" t="s">
        <v>317</v>
      </c>
      <c r="C190" s="105"/>
      <c r="D190" s="105"/>
      <c r="E190" s="106"/>
      <c r="F190" s="67"/>
      <c r="G190" s="68"/>
      <c r="H190" s="71"/>
      <c r="I190" s="71"/>
      <c r="J190" s="114" t="s">
        <v>378</v>
      </c>
      <c r="K190" s="116"/>
      <c r="L190" s="33" t="s">
        <v>317</v>
      </c>
      <c r="M190" s="65" t="s">
        <v>49</v>
      </c>
      <c r="N190" s="42">
        <v>175</v>
      </c>
      <c r="O190" s="13">
        <v>8141980</v>
      </c>
      <c r="P190" s="2">
        <v>3727379.48</v>
      </c>
      <c r="Q190" s="85">
        <v>3337940</v>
      </c>
      <c r="R190" s="2">
        <v>0</v>
      </c>
      <c r="S190" s="2">
        <v>0</v>
      </c>
      <c r="T190" s="3"/>
      <c r="U190" s="4"/>
      <c r="V190" s="12"/>
      <c r="W190" s="5"/>
      <c r="X190" s="6"/>
      <c r="Y190" s="6"/>
    </row>
    <row r="191" spans="1:25" ht="51" customHeight="1" x14ac:dyDescent="0.25">
      <c r="A191" s="66" t="s">
        <v>591</v>
      </c>
      <c r="B191" s="104" t="s">
        <v>167</v>
      </c>
      <c r="C191" s="105"/>
      <c r="D191" s="105"/>
      <c r="E191" s="106"/>
      <c r="F191" s="71"/>
      <c r="G191" s="71"/>
      <c r="H191" s="71"/>
      <c r="I191" s="71"/>
      <c r="J191" s="114" t="s">
        <v>94</v>
      </c>
      <c r="K191" s="116"/>
      <c r="L191" s="33" t="s">
        <v>280</v>
      </c>
      <c r="M191" s="65" t="s">
        <v>177</v>
      </c>
      <c r="N191" s="42">
        <v>176</v>
      </c>
      <c r="O191" s="13">
        <v>100000</v>
      </c>
      <c r="P191" s="2">
        <v>100000</v>
      </c>
      <c r="Q191" s="2">
        <v>100000</v>
      </c>
      <c r="R191" s="2">
        <v>100000</v>
      </c>
      <c r="S191" s="2">
        <v>100000</v>
      </c>
      <c r="T191" s="3"/>
      <c r="U191" s="4"/>
      <c r="V191" s="12"/>
      <c r="W191" s="5"/>
      <c r="X191" s="6"/>
      <c r="Y191" s="6"/>
    </row>
    <row r="192" spans="1:25" ht="116.25" customHeight="1" x14ac:dyDescent="0.25">
      <c r="A192" s="66" t="s">
        <v>592</v>
      </c>
      <c r="B192" s="104" t="s">
        <v>167</v>
      </c>
      <c r="C192" s="105"/>
      <c r="D192" s="105"/>
      <c r="E192" s="106"/>
      <c r="F192" s="71"/>
      <c r="G192" s="71"/>
      <c r="H192" s="71"/>
      <c r="I192" s="71"/>
      <c r="J192" s="102" t="s">
        <v>95</v>
      </c>
      <c r="K192" s="102"/>
      <c r="L192" s="33" t="s">
        <v>281</v>
      </c>
      <c r="M192" s="65" t="s">
        <v>48</v>
      </c>
      <c r="N192" s="42">
        <v>177</v>
      </c>
      <c r="O192" s="13">
        <v>13266693.26</v>
      </c>
      <c r="P192" s="2">
        <v>11056000</v>
      </c>
      <c r="Q192" s="2">
        <v>18777225.899999999</v>
      </c>
      <c r="R192" s="85">
        <v>23229297.43</v>
      </c>
      <c r="S192" s="85">
        <v>22757886.43</v>
      </c>
      <c r="T192" s="3">
        <v>13266693.26</v>
      </c>
      <c r="U192" s="4"/>
      <c r="V192" s="12"/>
      <c r="W192" s="5"/>
      <c r="X192" s="6"/>
      <c r="Y192" s="6"/>
    </row>
    <row r="193" spans="1:25" ht="74.25" customHeight="1" x14ac:dyDescent="0.25">
      <c r="A193" s="66" t="s">
        <v>593</v>
      </c>
      <c r="B193" s="104" t="s">
        <v>167</v>
      </c>
      <c r="C193" s="105"/>
      <c r="D193" s="105"/>
      <c r="E193" s="106"/>
      <c r="F193" s="71"/>
      <c r="G193" s="71"/>
      <c r="H193" s="71"/>
      <c r="I193" s="71"/>
      <c r="J193" s="102" t="s">
        <v>295</v>
      </c>
      <c r="K193" s="102"/>
      <c r="L193" s="33" t="s">
        <v>296</v>
      </c>
      <c r="M193" s="65" t="s">
        <v>33</v>
      </c>
      <c r="N193" s="42">
        <v>178</v>
      </c>
      <c r="O193" s="13">
        <v>36981273.659999996</v>
      </c>
      <c r="P193" s="2">
        <v>36107831.060000002</v>
      </c>
      <c r="Q193" s="2">
        <v>0</v>
      </c>
      <c r="R193" s="2">
        <v>0</v>
      </c>
      <c r="S193" s="2">
        <v>0</v>
      </c>
      <c r="T193" s="3"/>
      <c r="U193" s="4"/>
      <c r="V193" s="12"/>
      <c r="W193" s="5"/>
      <c r="X193" s="6"/>
      <c r="Y193" s="6"/>
    </row>
    <row r="194" spans="1:25" ht="72" customHeight="1" x14ac:dyDescent="0.25">
      <c r="A194" s="66" t="s">
        <v>594</v>
      </c>
      <c r="B194" s="104" t="s">
        <v>279</v>
      </c>
      <c r="C194" s="105"/>
      <c r="D194" s="105"/>
      <c r="E194" s="106"/>
      <c r="F194" s="71"/>
      <c r="G194" s="71"/>
      <c r="H194" s="71"/>
      <c r="I194" s="71"/>
      <c r="J194" s="133" t="s">
        <v>278</v>
      </c>
      <c r="K194" s="133"/>
      <c r="L194" s="79" t="s">
        <v>282</v>
      </c>
      <c r="M194" s="80" t="s">
        <v>49</v>
      </c>
      <c r="N194" s="42">
        <v>179</v>
      </c>
      <c r="O194" s="54">
        <v>4099029.46</v>
      </c>
      <c r="P194" s="54">
        <v>4099029.46</v>
      </c>
      <c r="Q194" s="54">
        <v>1383500</v>
      </c>
      <c r="R194" s="2">
        <v>0</v>
      </c>
      <c r="S194" s="2">
        <v>0</v>
      </c>
      <c r="T194" s="3">
        <f t="shared" si="3"/>
        <v>9581558.9199999999</v>
      </c>
      <c r="U194" s="4" t="s">
        <v>393</v>
      </c>
      <c r="V194" s="56">
        <f>Q194+Q195+Q196+Q197+Q198+Q199+Q200+Q201+Q202+Q203+Q204</f>
        <v>12499908.790000001</v>
      </c>
      <c r="W194" s="5"/>
      <c r="X194" s="6"/>
      <c r="Y194" s="6"/>
    </row>
    <row r="195" spans="1:25" ht="75" customHeight="1" x14ac:dyDescent="0.25">
      <c r="A195" s="66" t="s">
        <v>595</v>
      </c>
      <c r="B195" s="104" t="s">
        <v>279</v>
      </c>
      <c r="C195" s="105"/>
      <c r="D195" s="105"/>
      <c r="E195" s="106"/>
      <c r="F195" s="71"/>
      <c r="G195" s="71"/>
      <c r="H195" s="71"/>
      <c r="I195" s="71"/>
      <c r="J195" s="102" t="s">
        <v>283</v>
      </c>
      <c r="K195" s="102"/>
      <c r="L195" s="33" t="s">
        <v>282</v>
      </c>
      <c r="M195" s="65" t="s">
        <v>34</v>
      </c>
      <c r="N195" s="42">
        <v>180</v>
      </c>
      <c r="O195" s="35">
        <v>2752012.7</v>
      </c>
      <c r="P195" s="2">
        <v>2393766.09</v>
      </c>
      <c r="Q195" s="54">
        <v>2134000</v>
      </c>
      <c r="R195" s="2">
        <v>0</v>
      </c>
      <c r="S195" s="2">
        <v>0</v>
      </c>
      <c r="T195" s="3">
        <f t="shared" si="3"/>
        <v>7279778.79</v>
      </c>
      <c r="U195" s="4"/>
      <c r="V195" s="58">
        <f>O194+O195+O196+O197+O198+O199+O200+O201+O202+O203+O204</f>
        <v>15614811.49</v>
      </c>
      <c r="W195" s="5"/>
      <c r="X195" s="6"/>
      <c r="Y195" s="6"/>
    </row>
    <row r="196" spans="1:25" ht="78.75" customHeight="1" x14ac:dyDescent="0.25">
      <c r="A196" s="66" t="s">
        <v>596</v>
      </c>
      <c r="B196" s="104" t="s">
        <v>279</v>
      </c>
      <c r="C196" s="105"/>
      <c r="D196" s="105"/>
      <c r="E196" s="106"/>
      <c r="F196" s="71"/>
      <c r="G196" s="71"/>
      <c r="H196" s="71"/>
      <c r="I196" s="71"/>
      <c r="J196" s="102" t="s">
        <v>284</v>
      </c>
      <c r="K196" s="102"/>
      <c r="L196" s="33" t="s">
        <v>282</v>
      </c>
      <c r="M196" s="65" t="s">
        <v>181</v>
      </c>
      <c r="N196" s="42">
        <v>181</v>
      </c>
      <c r="O196" s="35">
        <f>1720830-374495.59</f>
        <v>1346334.41</v>
      </c>
      <c r="P196" s="54">
        <f>1720830-374495.59</f>
        <v>1346334.41</v>
      </c>
      <c r="Q196" s="54">
        <v>0</v>
      </c>
      <c r="R196" s="2">
        <v>0</v>
      </c>
      <c r="S196" s="2">
        <v>0</v>
      </c>
      <c r="T196" s="3">
        <f t="shared" si="3"/>
        <v>2692668.82</v>
      </c>
      <c r="U196" s="4"/>
      <c r="V196" s="12"/>
      <c r="W196" s="5"/>
      <c r="X196" s="6"/>
      <c r="Y196" s="6"/>
    </row>
    <row r="197" spans="1:25" ht="67.5" customHeight="1" x14ac:dyDescent="0.25">
      <c r="A197" s="66" t="s">
        <v>597</v>
      </c>
      <c r="B197" s="104" t="s">
        <v>279</v>
      </c>
      <c r="C197" s="105"/>
      <c r="D197" s="105"/>
      <c r="E197" s="106"/>
      <c r="F197" s="71"/>
      <c r="G197" s="71"/>
      <c r="H197" s="71"/>
      <c r="I197" s="71"/>
      <c r="J197" s="102" t="s">
        <v>285</v>
      </c>
      <c r="K197" s="102"/>
      <c r="L197" s="33" t="s">
        <v>282</v>
      </c>
      <c r="M197" s="65" t="s">
        <v>45</v>
      </c>
      <c r="N197" s="42">
        <v>182</v>
      </c>
      <c r="O197" s="35">
        <f>1887055-485309.77</f>
        <v>1401745.23</v>
      </c>
      <c r="P197" s="2">
        <v>1394345.51</v>
      </c>
      <c r="Q197" s="54">
        <v>1932410</v>
      </c>
      <c r="R197" s="2">
        <v>0</v>
      </c>
      <c r="S197" s="2">
        <v>0</v>
      </c>
      <c r="T197" s="3">
        <f t="shared" si="3"/>
        <v>4728500.74</v>
      </c>
      <c r="U197" s="4"/>
      <c r="V197" s="12"/>
      <c r="W197" s="5"/>
      <c r="X197" s="6"/>
      <c r="Y197" s="6"/>
    </row>
    <row r="198" spans="1:25" ht="78.75" customHeight="1" x14ac:dyDescent="0.25">
      <c r="A198" s="66" t="s">
        <v>598</v>
      </c>
      <c r="B198" s="104" t="s">
        <v>279</v>
      </c>
      <c r="C198" s="105"/>
      <c r="D198" s="105"/>
      <c r="E198" s="106"/>
      <c r="F198" s="71"/>
      <c r="G198" s="71"/>
      <c r="H198" s="71"/>
      <c r="I198" s="71"/>
      <c r="J198" s="102" t="s">
        <v>286</v>
      </c>
      <c r="K198" s="102"/>
      <c r="L198" s="33" t="s">
        <v>282</v>
      </c>
      <c r="M198" s="65" t="s">
        <v>287</v>
      </c>
      <c r="N198" s="42">
        <v>183</v>
      </c>
      <c r="O198" s="35">
        <f>1351635.6-376985.38</f>
        <v>974650.22000000009</v>
      </c>
      <c r="P198" s="54">
        <f>1351635.6-376985.38</f>
        <v>974650.22000000009</v>
      </c>
      <c r="Q198" s="54">
        <v>844936.24</v>
      </c>
      <c r="R198" s="2">
        <v>0</v>
      </c>
      <c r="S198" s="2">
        <v>0</v>
      </c>
      <c r="T198" s="3">
        <f t="shared" si="3"/>
        <v>2794236.68</v>
      </c>
      <c r="U198" s="4"/>
      <c r="V198" s="12"/>
      <c r="W198" s="5"/>
      <c r="X198" s="6"/>
      <c r="Y198" s="6"/>
    </row>
    <row r="199" spans="1:25" ht="75.75" customHeight="1" x14ac:dyDescent="0.25">
      <c r="A199" s="66" t="s">
        <v>599</v>
      </c>
      <c r="B199" s="104" t="s">
        <v>167</v>
      </c>
      <c r="C199" s="105"/>
      <c r="D199" s="105"/>
      <c r="E199" s="106"/>
      <c r="F199" s="71"/>
      <c r="G199" s="71"/>
      <c r="H199" s="71"/>
      <c r="I199" s="71"/>
      <c r="J199" s="102" t="s">
        <v>288</v>
      </c>
      <c r="K199" s="102"/>
      <c r="L199" s="33" t="s">
        <v>282</v>
      </c>
      <c r="M199" s="65" t="s">
        <v>40</v>
      </c>
      <c r="N199" s="42">
        <v>184</v>
      </c>
      <c r="O199" s="35">
        <f>1350000-557920.85</f>
        <v>792079.15</v>
      </c>
      <c r="P199" s="54">
        <f>1350000-557920.85</f>
        <v>792079.15</v>
      </c>
      <c r="Q199" s="54">
        <v>0</v>
      </c>
      <c r="R199" s="2">
        <v>0</v>
      </c>
      <c r="S199" s="2">
        <v>0</v>
      </c>
      <c r="T199" s="3">
        <f t="shared" si="3"/>
        <v>1584158.3</v>
      </c>
      <c r="U199" s="4"/>
      <c r="V199" s="12"/>
      <c r="W199" s="5"/>
      <c r="X199" s="6"/>
      <c r="Y199" s="6"/>
    </row>
    <row r="200" spans="1:25" ht="67.5" customHeight="1" x14ac:dyDescent="0.25">
      <c r="A200" s="66" t="s">
        <v>593</v>
      </c>
      <c r="B200" s="104" t="s">
        <v>167</v>
      </c>
      <c r="C200" s="105"/>
      <c r="D200" s="105"/>
      <c r="E200" s="106"/>
      <c r="F200" s="71"/>
      <c r="G200" s="71"/>
      <c r="H200" s="71"/>
      <c r="I200" s="71"/>
      <c r="J200" s="102" t="s">
        <v>290</v>
      </c>
      <c r="K200" s="102"/>
      <c r="L200" s="33" t="s">
        <v>282</v>
      </c>
      <c r="M200" s="65" t="s">
        <v>33</v>
      </c>
      <c r="N200" s="42">
        <v>185</v>
      </c>
      <c r="O200" s="35">
        <f>2623868-832393.09</f>
        <v>1791474.9100000001</v>
      </c>
      <c r="P200" s="2">
        <v>1773513.62</v>
      </c>
      <c r="Q200" s="54">
        <v>0</v>
      </c>
      <c r="R200" s="2">
        <v>0</v>
      </c>
      <c r="S200" s="2">
        <v>0</v>
      </c>
      <c r="T200" s="3">
        <f t="shared" si="3"/>
        <v>3564988.5300000003</v>
      </c>
      <c r="U200" s="4"/>
      <c r="V200" s="12"/>
      <c r="W200" s="5"/>
      <c r="X200" s="6"/>
      <c r="Y200" s="6"/>
    </row>
    <row r="201" spans="1:25" ht="81" customHeight="1" x14ac:dyDescent="0.25">
      <c r="A201" s="66" t="s">
        <v>600</v>
      </c>
      <c r="B201" s="104" t="s">
        <v>167</v>
      </c>
      <c r="C201" s="105"/>
      <c r="D201" s="105"/>
      <c r="E201" s="106"/>
      <c r="F201" s="71"/>
      <c r="G201" s="71"/>
      <c r="H201" s="71"/>
      <c r="I201" s="71"/>
      <c r="J201" s="102" t="s">
        <v>395</v>
      </c>
      <c r="K201" s="102"/>
      <c r="L201" s="33" t="s">
        <v>282</v>
      </c>
      <c r="M201" s="65" t="s">
        <v>42</v>
      </c>
      <c r="N201" s="42">
        <v>186</v>
      </c>
      <c r="O201" s="35"/>
      <c r="P201" s="2"/>
      <c r="Q201" s="54">
        <v>1498150</v>
      </c>
      <c r="R201" s="2">
        <v>0</v>
      </c>
      <c r="S201" s="2">
        <v>0</v>
      </c>
      <c r="T201" s="3"/>
      <c r="U201" s="4"/>
      <c r="V201" s="12"/>
      <c r="W201" s="5"/>
      <c r="X201" s="6"/>
      <c r="Y201" s="6"/>
    </row>
    <row r="202" spans="1:25" ht="78.75" customHeight="1" x14ac:dyDescent="0.25">
      <c r="A202" s="66" t="s">
        <v>601</v>
      </c>
      <c r="B202" s="104" t="s">
        <v>167</v>
      </c>
      <c r="C202" s="105"/>
      <c r="D202" s="105"/>
      <c r="E202" s="106"/>
      <c r="F202" s="71"/>
      <c r="G202" s="71"/>
      <c r="H202" s="71"/>
      <c r="I202" s="71"/>
      <c r="J202" s="102" t="s">
        <v>291</v>
      </c>
      <c r="K202" s="102"/>
      <c r="L202" s="33" t="s">
        <v>282</v>
      </c>
      <c r="M202" s="65" t="s">
        <v>289</v>
      </c>
      <c r="N202" s="42">
        <v>187</v>
      </c>
      <c r="O202" s="35">
        <f>1963658.25-563540.06</f>
        <v>1400118.19</v>
      </c>
      <c r="P202" s="2">
        <v>1326483.81</v>
      </c>
      <c r="Q202" s="54">
        <v>1603917.55</v>
      </c>
      <c r="R202" s="2">
        <v>0</v>
      </c>
      <c r="S202" s="2">
        <v>0</v>
      </c>
      <c r="T202" s="3">
        <f t="shared" si="3"/>
        <v>4330519.55</v>
      </c>
      <c r="U202" s="4"/>
      <c r="V202" s="12"/>
      <c r="W202" s="5"/>
      <c r="X202" s="6"/>
      <c r="Y202" s="6"/>
    </row>
    <row r="203" spans="1:25" ht="67.5" customHeight="1" x14ac:dyDescent="0.25">
      <c r="A203" s="66" t="s">
        <v>602</v>
      </c>
      <c r="B203" s="104" t="s">
        <v>167</v>
      </c>
      <c r="C203" s="105"/>
      <c r="D203" s="105"/>
      <c r="E203" s="106"/>
      <c r="F203" s="71"/>
      <c r="G203" s="71"/>
      <c r="H203" s="71"/>
      <c r="I203" s="71"/>
      <c r="J203" s="102" t="s">
        <v>292</v>
      </c>
      <c r="K203" s="102"/>
      <c r="L203" s="33" t="s">
        <v>282</v>
      </c>
      <c r="M203" s="65" t="s">
        <v>293</v>
      </c>
      <c r="N203" s="42">
        <v>188</v>
      </c>
      <c r="O203" s="35">
        <f>872224-358909.73</f>
        <v>513314.27</v>
      </c>
      <c r="P203" s="2">
        <v>513314.27</v>
      </c>
      <c r="Q203" s="54">
        <v>1848995</v>
      </c>
      <c r="R203" s="2">
        <v>0</v>
      </c>
      <c r="S203" s="2">
        <v>0</v>
      </c>
      <c r="T203" s="3">
        <f t="shared" si="3"/>
        <v>2875623.54</v>
      </c>
      <c r="U203" s="4"/>
      <c r="V203" s="12"/>
      <c r="W203" s="5"/>
      <c r="X203" s="6"/>
      <c r="Y203" s="6"/>
    </row>
    <row r="204" spans="1:25" ht="75" customHeight="1" x14ac:dyDescent="0.25">
      <c r="A204" s="66" t="s">
        <v>603</v>
      </c>
      <c r="B204" s="104" t="s">
        <v>167</v>
      </c>
      <c r="C204" s="105"/>
      <c r="D204" s="105"/>
      <c r="E204" s="106"/>
      <c r="F204" s="71"/>
      <c r="G204" s="71"/>
      <c r="H204" s="71"/>
      <c r="I204" s="71"/>
      <c r="J204" s="102" t="s">
        <v>294</v>
      </c>
      <c r="K204" s="102"/>
      <c r="L204" s="33" t="s">
        <v>282</v>
      </c>
      <c r="M204" s="65" t="s">
        <v>36</v>
      </c>
      <c r="N204" s="42">
        <v>189</v>
      </c>
      <c r="O204" s="35">
        <v>544052.94999999995</v>
      </c>
      <c r="P204" s="2">
        <v>544052.94999999995</v>
      </c>
      <c r="Q204" s="54">
        <v>1254000</v>
      </c>
      <c r="R204" s="2">
        <v>0</v>
      </c>
      <c r="S204" s="2">
        <v>0</v>
      </c>
      <c r="T204" s="3">
        <f t="shared" si="3"/>
        <v>2342105.9</v>
      </c>
      <c r="U204" s="4"/>
      <c r="V204" s="5"/>
      <c r="W204" s="5"/>
      <c r="X204" s="6"/>
      <c r="Y204" s="6"/>
    </row>
    <row r="205" spans="1:25" hidden="1" x14ac:dyDescent="0.25">
      <c r="A205" s="66"/>
      <c r="B205" s="67"/>
      <c r="C205" s="68"/>
      <c r="D205" s="68"/>
      <c r="E205" s="69"/>
      <c r="F205" s="71"/>
      <c r="G205" s="71"/>
      <c r="H205" s="71"/>
      <c r="I205" s="71"/>
      <c r="J205" s="66"/>
      <c r="K205" s="66"/>
      <c r="L205" s="33"/>
      <c r="M205" s="65"/>
      <c r="N205" s="42">
        <v>190</v>
      </c>
      <c r="O205" s="35"/>
      <c r="P205" s="2"/>
      <c r="Q205" s="54"/>
      <c r="R205" s="2"/>
      <c r="S205" s="2"/>
      <c r="T205" s="3"/>
      <c r="U205" s="4"/>
      <c r="V205" s="5"/>
      <c r="W205" s="5"/>
      <c r="X205" s="6"/>
      <c r="Y205" s="6"/>
    </row>
    <row r="206" spans="1:25" ht="69.75" customHeight="1" x14ac:dyDescent="0.25">
      <c r="A206" s="66" t="s">
        <v>592</v>
      </c>
      <c r="B206" s="104" t="s">
        <v>167</v>
      </c>
      <c r="C206" s="105"/>
      <c r="D206" s="105"/>
      <c r="E206" s="106"/>
      <c r="F206" s="71"/>
      <c r="G206" s="71"/>
      <c r="H206" s="71"/>
      <c r="I206" s="71"/>
      <c r="J206" s="102" t="s">
        <v>397</v>
      </c>
      <c r="K206" s="102"/>
      <c r="L206" s="49" t="s">
        <v>386</v>
      </c>
      <c r="M206" s="65" t="s">
        <v>48</v>
      </c>
      <c r="N206" s="42">
        <v>191</v>
      </c>
      <c r="O206" s="13">
        <v>0</v>
      </c>
      <c r="P206" s="2">
        <v>0</v>
      </c>
      <c r="Q206" s="2">
        <v>0</v>
      </c>
      <c r="R206" s="2">
        <v>28863174</v>
      </c>
      <c r="S206" s="85">
        <v>2792025.15</v>
      </c>
      <c r="T206" s="3"/>
      <c r="U206" s="4"/>
      <c r="V206" s="5"/>
      <c r="W206" s="5"/>
      <c r="X206" s="6"/>
      <c r="Y206" s="6"/>
    </row>
    <row r="207" spans="1:25" ht="91.5" customHeight="1" x14ac:dyDescent="0.25">
      <c r="A207" s="66" t="s">
        <v>604</v>
      </c>
      <c r="B207" s="104" t="s">
        <v>297</v>
      </c>
      <c r="C207" s="105"/>
      <c r="D207" s="105"/>
      <c r="E207" s="106"/>
      <c r="F207" s="71"/>
      <c r="G207" s="71"/>
      <c r="H207" s="71"/>
      <c r="I207" s="71"/>
      <c r="J207" s="102" t="s">
        <v>114</v>
      </c>
      <c r="K207" s="102"/>
      <c r="L207" s="33" t="s">
        <v>96</v>
      </c>
      <c r="M207" s="65" t="s">
        <v>177</v>
      </c>
      <c r="N207" s="42">
        <v>192</v>
      </c>
      <c r="O207" s="13">
        <v>185572.51</v>
      </c>
      <c r="P207" s="2">
        <v>16394.060000000001</v>
      </c>
      <c r="Q207" s="2">
        <v>189758.89</v>
      </c>
      <c r="R207" s="2">
        <v>189758.89</v>
      </c>
      <c r="S207" s="2">
        <v>189758.89</v>
      </c>
      <c r="T207" s="3">
        <f t="shared" si="3"/>
        <v>771243.24000000011</v>
      </c>
      <c r="U207" s="4"/>
      <c r="V207" s="5"/>
      <c r="W207" s="5"/>
      <c r="X207" s="6"/>
      <c r="Y207" s="6"/>
    </row>
    <row r="208" spans="1:25" ht="91.5" customHeight="1" x14ac:dyDescent="0.25">
      <c r="A208" s="66" t="s">
        <v>592</v>
      </c>
      <c r="B208" s="104" t="s">
        <v>297</v>
      </c>
      <c r="C208" s="105"/>
      <c r="D208" s="105"/>
      <c r="E208" s="106"/>
      <c r="F208" s="71"/>
      <c r="G208" s="71"/>
      <c r="H208" s="71"/>
      <c r="I208" s="71"/>
      <c r="J208" s="102" t="s">
        <v>115</v>
      </c>
      <c r="K208" s="102"/>
      <c r="L208" s="33" t="s">
        <v>97</v>
      </c>
      <c r="M208" s="65" t="s">
        <v>48</v>
      </c>
      <c r="N208" s="42">
        <v>193</v>
      </c>
      <c r="O208" s="13">
        <v>1412556.68</v>
      </c>
      <c r="P208" s="2">
        <v>1009342.55</v>
      </c>
      <c r="Q208" s="2">
        <v>1452262.34</v>
      </c>
      <c r="R208" s="2">
        <v>1452262.34</v>
      </c>
      <c r="S208" s="2">
        <v>1452262.34</v>
      </c>
      <c r="T208" s="3"/>
      <c r="U208" s="4"/>
      <c r="V208" s="5"/>
      <c r="W208" s="5"/>
      <c r="X208" s="6"/>
      <c r="Y208" s="6"/>
    </row>
    <row r="209" spans="1:25" ht="91.5" customHeight="1" x14ac:dyDescent="0.25">
      <c r="A209" s="66" t="s">
        <v>605</v>
      </c>
      <c r="B209" s="104" t="s">
        <v>297</v>
      </c>
      <c r="C209" s="105"/>
      <c r="D209" s="105"/>
      <c r="E209" s="106"/>
      <c r="F209" s="71"/>
      <c r="G209" s="71"/>
      <c r="H209" s="71"/>
      <c r="I209" s="71"/>
      <c r="J209" s="102" t="s">
        <v>116</v>
      </c>
      <c r="K209" s="102"/>
      <c r="L209" s="33" t="s">
        <v>300</v>
      </c>
      <c r="M209" s="65" t="s">
        <v>299</v>
      </c>
      <c r="N209" s="42">
        <v>194</v>
      </c>
      <c r="O209" s="13">
        <v>171932.11</v>
      </c>
      <c r="P209" s="2">
        <v>171932.11</v>
      </c>
      <c r="Q209" s="2">
        <v>218403.13</v>
      </c>
      <c r="R209" s="2">
        <v>218403.13</v>
      </c>
      <c r="S209" s="2">
        <v>218403.13</v>
      </c>
      <c r="T209" s="3"/>
      <c r="U209" s="4"/>
      <c r="V209" s="5"/>
      <c r="W209" s="5"/>
      <c r="X209" s="6"/>
      <c r="Y209" s="6"/>
    </row>
    <row r="210" spans="1:25" ht="91.5" customHeight="1" x14ac:dyDescent="0.25">
      <c r="A210" s="66" t="s">
        <v>605</v>
      </c>
      <c r="B210" s="104" t="s">
        <v>297</v>
      </c>
      <c r="C210" s="105"/>
      <c r="D210" s="105"/>
      <c r="E210" s="106"/>
      <c r="F210" s="71"/>
      <c r="G210" s="71"/>
      <c r="H210" s="71"/>
      <c r="I210" s="71"/>
      <c r="J210" s="102" t="s">
        <v>117</v>
      </c>
      <c r="K210" s="102"/>
      <c r="L210" s="33" t="s">
        <v>51</v>
      </c>
      <c r="M210" s="65" t="s">
        <v>299</v>
      </c>
      <c r="N210" s="42">
        <v>195</v>
      </c>
      <c r="O210" s="13">
        <v>2474502.83</v>
      </c>
      <c r="P210" s="2">
        <v>1988314.41</v>
      </c>
      <c r="Q210" s="2">
        <v>2540283.16</v>
      </c>
      <c r="R210" s="2">
        <v>2540283.16</v>
      </c>
      <c r="S210" s="2">
        <v>2540283.16</v>
      </c>
      <c r="T210" s="3"/>
      <c r="U210" s="4"/>
      <c r="V210" s="5"/>
      <c r="W210" s="5"/>
      <c r="X210" s="6"/>
      <c r="Y210" s="6"/>
    </row>
    <row r="211" spans="1:25" ht="91.5" customHeight="1" x14ac:dyDescent="0.25">
      <c r="A211" s="66" t="s">
        <v>606</v>
      </c>
      <c r="B211" s="104" t="s">
        <v>297</v>
      </c>
      <c r="C211" s="105"/>
      <c r="D211" s="105"/>
      <c r="E211" s="106"/>
      <c r="F211" s="71"/>
      <c r="G211" s="71"/>
      <c r="H211" s="71"/>
      <c r="I211" s="71"/>
      <c r="J211" s="102" t="s">
        <v>118</v>
      </c>
      <c r="K211" s="102"/>
      <c r="L211" s="33" t="s">
        <v>98</v>
      </c>
      <c r="M211" s="65" t="s">
        <v>164</v>
      </c>
      <c r="N211" s="42">
        <v>196</v>
      </c>
      <c r="O211" s="13">
        <v>694359.31</v>
      </c>
      <c r="P211" s="2">
        <v>663443.55000000005</v>
      </c>
      <c r="Q211" s="2">
        <v>668279.31999999995</v>
      </c>
      <c r="R211" s="2">
        <v>668279.31999999995</v>
      </c>
      <c r="S211" s="2">
        <v>668279.31999999995</v>
      </c>
      <c r="T211" s="3"/>
      <c r="U211" s="4"/>
      <c r="V211" s="5"/>
      <c r="W211" s="5"/>
      <c r="X211" s="6"/>
      <c r="Y211" s="6"/>
    </row>
    <row r="212" spans="1:25" ht="91.5" customHeight="1" x14ac:dyDescent="0.25">
      <c r="A212" s="66" t="s">
        <v>606</v>
      </c>
      <c r="B212" s="104" t="s">
        <v>297</v>
      </c>
      <c r="C212" s="105"/>
      <c r="D212" s="105"/>
      <c r="E212" s="106"/>
      <c r="F212" s="71"/>
      <c r="G212" s="71"/>
      <c r="H212" s="71"/>
      <c r="I212" s="71"/>
      <c r="J212" s="102" t="s">
        <v>119</v>
      </c>
      <c r="K212" s="102"/>
      <c r="L212" s="33" t="s">
        <v>99</v>
      </c>
      <c r="M212" s="65" t="s">
        <v>164</v>
      </c>
      <c r="N212" s="42">
        <v>197</v>
      </c>
      <c r="O212" s="35">
        <v>23928808.440000001</v>
      </c>
      <c r="P212" s="2">
        <v>20612023.829999998</v>
      </c>
      <c r="Q212" s="86">
        <v>26497023.02</v>
      </c>
      <c r="R212" s="85">
        <v>29207916.699999999</v>
      </c>
      <c r="S212" s="85">
        <v>32197336.170000002</v>
      </c>
      <c r="T212" s="3"/>
      <c r="U212" s="4"/>
      <c r="V212" s="5"/>
      <c r="W212" s="5"/>
      <c r="X212" s="6"/>
      <c r="Y212" s="6"/>
    </row>
    <row r="213" spans="1:25" ht="91.5" customHeight="1" x14ac:dyDescent="0.25">
      <c r="A213" s="66" t="s">
        <v>606</v>
      </c>
      <c r="B213" s="104" t="s">
        <v>297</v>
      </c>
      <c r="C213" s="105"/>
      <c r="D213" s="105"/>
      <c r="E213" s="106"/>
      <c r="F213" s="71"/>
      <c r="G213" s="71"/>
      <c r="H213" s="71"/>
      <c r="I213" s="71"/>
      <c r="J213" s="102" t="s">
        <v>120</v>
      </c>
      <c r="K213" s="102"/>
      <c r="L213" s="33" t="s">
        <v>100</v>
      </c>
      <c r="M213" s="65" t="s">
        <v>164</v>
      </c>
      <c r="N213" s="42">
        <v>198</v>
      </c>
      <c r="O213" s="13">
        <v>53027.23</v>
      </c>
      <c r="P213" s="2">
        <v>53027.23</v>
      </c>
      <c r="Q213" s="85">
        <v>46518.31</v>
      </c>
      <c r="R213" s="85">
        <v>48378.93</v>
      </c>
      <c r="S213" s="85">
        <v>50314.17</v>
      </c>
      <c r="T213" s="3"/>
      <c r="U213" s="4"/>
      <c r="V213" s="5"/>
      <c r="W213" s="5"/>
      <c r="X213" s="6"/>
      <c r="Y213" s="6"/>
    </row>
    <row r="214" spans="1:25" ht="109.5" customHeight="1" x14ac:dyDescent="0.25">
      <c r="A214" s="66" t="s">
        <v>591</v>
      </c>
      <c r="B214" s="104" t="s">
        <v>297</v>
      </c>
      <c r="C214" s="105"/>
      <c r="D214" s="105"/>
      <c r="E214" s="106"/>
      <c r="F214" s="71"/>
      <c r="G214" s="71"/>
      <c r="H214" s="71"/>
      <c r="I214" s="71"/>
      <c r="J214" s="102" t="s">
        <v>121</v>
      </c>
      <c r="K214" s="102"/>
      <c r="L214" s="33" t="s">
        <v>396</v>
      </c>
      <c r="M214" s="65" t="s">
        <v>177</v>
      </c>
      <c r="N214" s="42">
        <v>199</v>
      </c>
      <c r="O214" s="13">
        <v>1294587.47</v>
      </c>
      <c r="P214" s="2">
        <v>1072143.69</v>
      </c>
      <c r="Q214" s="2">
        <v>1328970.1499999999</v>
      </c>
      <c r="R214" s="2">
        <v>1328970.1499999999</v>
      </c>
      <c r="S214" s="2">
        <v>1328970.1499999999</v>
      </c>
      <c r="T214" s="3"/>
      <c r="U214" s="4"/>
      <c r="V214" s="5"/>
      <c r="W214" s="5"/>
      <c r="X214" s="6"/>
      <c r="Y214" s="6"/>
    </row>
    <row r="215" spans="1:25" ht="91.5" customHeight="1" x14ac:dyDescent="0.25">
      <c r="A215" s="66" t="s">
        <v>591</v>
      </c>
      <c r="B215" s="104" t="s">
        <v>297</v>
      </c>
      <c r="C215" s="105"/>
      <c r="D215" s="105"/>
      <c r="E215" s="106"/>
      <c r="F215" s="71"/>
      <c r="G215" s="71"/>
      <c r="H215" s="71"/>
      <c r="I215" s="71"/>
      <c r="J215" s="102" t="s">
        <v>122</v>
      </c>
      <c r="K215" s="102"/>
      <c r="L215" s="33" t="s">
        <v>101</v>
      </c>
      <c r="M215" s="65" t="s">
        <v>177</v>
      </c>
      <c r="N215" s="42">
        <v>200</v>
      </c>
      <c r="O215" s="13">
        <v>599578.72</v>
      </c>
      <c r="P215" s="2">
        <v>420994.7</v>
      </c>
      <c r="Q215" s="2">
        <v>615637.31999999995</v>
      </c>
      <c r="R215" s="2">
        <v>615637.31999999995</v>
      </c>
      <c r="S215" s="2">
        <v>615637.31999999995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66" t="s">
        <v>606</v>
      </c>
      <c r="B216" s="104" t="s">
        <v>297</v>
      </c>
      <c r="C216" s="105"/>
      <c r="D216" s="105"/>
      <c r="E216" s="106"/>
      <c r="F216" s="71"/>
      <c r="G216" s="71"/>
      <c r="H216" s="71"/>
      <c r="I216" s="71"/>
      <c r="J216" s="102" t="s">
        <v>123</v>
      </c>
      <c r="K216" s="102"/>
      <c r="L216" s="33" t="s">
        <v>50</v>
      </c>
      <c r="M216" s="65" t="s">
        <v>164</v>
      </c>
      <c r="N216" s="42">
        <v>201</v>
      </c>
      <c r="O216" s="35">
        <v>8100000</v>
      </c>
      <c r="P216" s="2">
        <v>7062979.7000000002</v>
      </c>
      <c r="Q216" s="86">
        <v>13534.21</v>
      </c>
      <c r="R216" s="2">
        <v>0</v>
      </c>
      <c r="S216" s="2">
        <v>0</v>
      </c>
      <c r="T216" s="3"/>
      <c r="U216" s="4"/>
      <c r="V216" s="5"/>
      <c r="W216" s="5"/>
      <c r="X216" s="6"/>
      <c r="Y216" s="6"/>
    </row>
    <row r="217" spans="1:25" ht="132" customHeight="1" x14ac:dyDescent="0.25">
      <c r="A217" s="66" t="s">
        <v>592</v>
      </c>
      <c r="B217" s="104" t="s">
        <v>297</v>
      </c>
      <c r="C217" s="105"/>
      <c r="D217" s="105"/>
      <c r="E217" s="106"/>
      <c r="F217" s="71"/>
      <c r="G217" s="71"/>
      <c r="H217" s="71"/>
      <c r="I217" s="71"/>
      <c r="J217" s="102" t="s">
        <v>124</v>
      </c>
      <c r="K217" s="102"/>
      <c r="L217" s="33" t="s">
        <v>102</v>
      </c>
      <c r="M217" s="65" t="s">
        <v>48</v>
      </c>
      <c r="N217" s="42">
        <v>202</v>
      </c>
      <c r="O217" s="13">
        <v>16268500.92</v>
      </c>
      <c r="P217" s="2">
        <v>14898500.92</v>
      </c>
      <c r="Q217" s="2">
        <v>18289966.91</v>
      </c>
      <c r="R217" s="2">
        <v>18858759.73</v>
      </c>
      <c r="S217" s="2">
        <v>18858759.73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66" t="s">
        <v>606</v>
      </c>
      <c r="B218" s="104" t="s">
        <v>297</v>
      </c>
      <c r="C218" s="105"/>
      <c r="D218" s="105"/>
      <c r="E218" s="106"/>
      <c r="F218" s="71"/>
      <c r="G218" s="71"/>
      <c r="H218" s="71"/>
      <c r="I218" s="71"/>
      <c r="J218" s="102" t="s">
        <v>125</v>
      </c>
      <c r="K218" s="102"/>
      <c r="L218" s="33" t="s">
        <v>298</v>
      </c>
      <c r="M218" s="65" t="s">
        <v>164</v>
      </c>
      <c r="N218" s="42">
        <v>203</v>
      </c>
      <c r="O218" s="13">
        <v>15666437.710000001</v>
      </c>
      <c r="P218" s="2">
        <v>11862682.09</v>
      </c>
      <c r="Q218" s="2">
        <v>16147306.689999999</v>
      </c>
      <c r="R218" s="2">
        <v>16147497.050000001</v>
      </c>
      <c r="S218" s="2">
        <v>16147296.310000001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66" t="s">
        <v>591</v>
      </c>
      <c r="B219" s="104" t="s">
        <v>297</v>
      </c>
      <c r="C219" s="105"/>
      <c r="D219" s="105"/>
      <c r="E219" s="106"/>
      <c r="F219" s="71"/>
      <c r="G219" s="71"/>
      <c r="H219" s="71"/>
      <c r="I219" s="71"/>
      <c r="J219" s="102" t="s">
        <v>126</v>
      </c>
      <c r="K219" s="102"/>
      <c r="L219" s="33" t="s">
        <v>318</v>
      </c>
      <c r="M219" s="65" t="s">
        <v>177</v>
      </c>
      <c r="N219" s="42">
        <v>204</v>
      </c>
      <c r="O219" s="13">
        <v>33000</v>
      </c>
      <c r="P219" s="2">
        <v>33000</v>
      </c>
      <c r="Q219" s="2">
        <v>33000</v>
      </c>
      <c r="R219" s="2">
        <v>33000</v>
      </c>
      <c r="S219" s="2">
        <v>33000</v>
      </c>
      <c r="T219" s="3"/>
      <c r="U219" s="4"/>
      <c r="V219" s="5"/>
      <c r="W219" s="5"/>
      <c r="X219" s="6"/>
      <c r="Y219" s="6"/>
    </row>
    <row r="220" spans="1:25" ht="158.25" customHeight="1" x14ac:dyDescent="0.25">
      <c r="A220" s="66" t="s">
        <v>592</v>
      </c>
      <c r="B220" s="104" t="s">
        <v>297</v>
      </c>
      <c r="C220" s="105"/>
      <c r="D220" s="105"/>
      <c r="E220" s="106"/>
      <c r="F220" s="71"/>
      <c r="G220" s="71"/>
      <c r="H220" s="71"/>
      <c r="I220" s="71"/>
      <c r="J220" s="102" t="s">
        <v>127</v>
      </c>
      <c r="K220" s="102"/>
      <c r="L220" s="33" t="s">
        <v>103</v>
      </c>
      <c r="M220" s="65" t="s">
        <v>48</v>
      </c>
      <c r="N220" s="42">
        <v>205</v>
      </c>
      <c r="O220" s="13">
        <v>43894231.359999999</v>
      </c>
      <c r="P220" s="2">
        <v>34661096.420000002</v>
      </c>
      <c r="Q220" s="2">
        <v>44743235.740000002</v>
      </c>
      <c r="R220" s="2">
        <v>44743235.740000002</v>
      </c>
      <c r="S220" s="2">
        <v>44743235.740000002</v>
      </c>
      <c r="T220" s="3">
        <f t="shared" si="3"/>
        <v>212785035.00000003</v>
      </c>
      <c r="U220" s="4"/>
      <c r="V220" s="5"/>
      <c r="W220" s="5"/>
      <c r="X220" s="6"/>
      <c r="Y220" s="6"/>
    </row>
    <row r="221" spans="1:25" ht="191.25" customHeight="1" x14ac:dyDescent="0.25">
      <c r="A221" s="66" t="s">
        <v>592</v>
      </c>
      <c r="B221" s="104" t="s">
        <v>297</v>
      </c>
      <c r="C221" s="105"/>
      <c r="D221" s="105"/>
      <c r="E221" s="106"/>
      <c r="F221" s="71"/>
      <c r="G221" s="71"/>
      <c r="H221" s="71"/>
      <c r="I221" s="71"/>
      <c r="J221" s="102" t="s">
        <v>323</v>
      </c>
      <c r="K221" s="102"/>
      <c r="L221" s="33" t="s">
        <v>104</v>
      </c>
      <c r="M221" s="65" t="s">
        <v>48</v>
      </c>
      <c r="N221" s="42">
        <v>206</v>
      </c>
      <c r="O221" s="13">
        <v>147484462.41999999</v>
      </c>
      <c r="P221" s="2">
        <v>121846744.56999999</v>
      </c>
      <c r="Q221" s="85">
        <v>153689186.44999999</v>
      </c>
      <c r="R221" s="2">
        <v>142121368.94999999</v>
      </c>
      <c r="S221" s="2">
        <v>142121368.94999999</v>
      </c>
      <c r="T221" s="3">
        <f t="shared" si="3"/>
        <v>707263131.33999991</v>
      </c>
      <c r="U221" s="4"/>
      <c r="V221" s="5"/>
      <c r="W221" s="5"/>
      <c r="X221" s="6"/>
      <c r="Y221" s="6"/>
    </row>
    <row r="222" spans="1:25" ht="102.75" customHeight="1" x14ac:dyDescent="0.25">
      <c r="A222" s="66" t="s">
        <v>605</v>
      </c>
      <c r="B222" s="104" t="s">
        <v>297</v>
      </c>
      <c r="C222" s="105"/>
      <c r="D222" s="105"/>
      <c r="E222" s="106"/>
      <c r="F222" s="71"/>
      <c r="G222" s="71"/>
      <c r="H222" s="71"/>
      <c r="I222" s="71"/>
      <c r="J222" s="102" t="s">
        <v>128</v>
      </c>
      <c r="K222" s="102"/>
      <c r="L222" s="66" t="s">
        <v>105</v>
      </c>
      <c r="M222" s="65" t="s">
        <v>299</v>
      </c>
      <c r="N222" s="42">
        <v>207</v>
      </c>
      <c r="O222" s="13">
        <v>146812.91</v>
      </c>
      <c r="P222" s="2">
        <v>129000</v>
      </c>
      <c r="Q222" s="85">
        <v>319102.56</v>
      </c>
      <c r="R222" s="2">
        <v>146812.91</v>
      </c>
      <c r="S222" s="2">
        <v>146812.91</v>
      </c>
      <c r="T222" s="3"/>
      <c r="U222" s="4"/>
      <c r="V222" s="5"/>
      <c r="W222" s="5"/>
      <c r="X222" s="6"/>
      <c r="Y222" s="6"/>
    </row>
    <row r="223" spans="1:25" ht="124.5" customHeight="1" x14ac:dyDescent="0.25">
      <c r="A223" s="66" t="s">
        <v>606</v>
      </c>
      <c r="B223" s="104" t="s">
        <v>297</v>
      </c>
      <c r="C223" s="105"/>
      <c r="D223" s="105"/>
      <c r="E223" s="106"/>
      <c r="F223" s="71"/>
      <c r="G223" s="71"/>
      <c r="H223" s="71"/>
      <c r="I223" s="71"/>
      <c r="J223" s="102" t="s">
        <v>129</v>
      </c>
      <c r="K223" s="102"/>
      <c r="L223" s="33" t="s">
        <v>106</v>
      </c>
      <c r="M223" s="65" t="s">
        <v>164</v>
      </c>
      <c r="N223" s="42">
        <v>208</v>
      </c>
      <c r="O223" s="35">
        <v>6696869.9199999999</v>
      </c>
      <c r="P223" s="2">
        <v>6408745.2000000002</v>
      </c>
      <c r="Q223" s="86">
        <v>5992265.1600000001</v>
      </c>
      <c r="R223" s="85">
        <v>6231950.7599999998</v>
      </c>
      <c r="S223" s="85">
        <v>6481231.71</v>
      </c>
      <c r="T223" s="3"/>
      <c r="U223" s="4"/>
      <c r="V223" s="5"/>
      <c r="W223" s="5"/>
      <c r="X223" s="6"/>
      <c r="Y223" s="6"/>
    </row>
    <row r="224" spans="1:25" ht="124.5" customHeight="1" x14ac:dyDescent="0.25">
      <c r="A224" s="66" t="s">
        <v>605</v>
      </c>
      <c r="B224" s="104" t="s">
        <v>297</v>
      </c>
      <c r="C224" s="105"/>
      <c r="D224" s="105"/>
      <c r="E224" s="106"/>
      <c r="F224" s="71"/>
      <c r="G224" s="71"/>
      <c r="H224" s="71"/>
      <c r="I224" s="71"/>
      <c r="J224" s="102" t="s">
        <v>394</v>
      </c>
      <c r="K224" s="102"/>
      <c r="L224" s="50" t="s">
        <v>398</v>
      </c>
      <c r="M224" s="65" t="s">
        <v>299</v>
      </c>
      <c r="N224" s="42">
        <v>209</v>
      </c>
      <c r="O224" s="13">
        <v>3915000</v>
      </c>
      <c r="P224" s="2">
        <v>0</v>
      </c>
      <c r="Q224" s="2">
        <v>3915000</v>
      </c>
      <c r="R224" s="2">
        <v>0</v>
      </c>
      <c r="S224" s="2">
        <v>0</v>
      </c>
      <c r="T224" s="3"/>
      <c r="U224" s="4"/>
      <c r="V224" s="5"/>
      <c r="W224" s="5"/>
      <c r="X224" s="6"/>
      <c r="Y224" s="6"/>
    </row>
    <row r="225" spans="1:25" ht="124.5" customHeight="1" x14ac:dyDescent="0.25">
      <c r="A225" s="66" t="s">
        <v>606</v>
      </c>
      <c r="B225" s="104" t="s">
        <v>297</v>
      </c>
      <c r="C225" s="105"/>
      <c r="D225" s="105"/>
      <c r="E225" s="106"/>
      <c r="F225" s="71"/>
      <c r="G225" s="71"/>
      <c r="H225" s="71"/>
      <c r="I225" s="71"/>
      <c r="J225" s="102" t="s">
        <v>130</v>
      </c>
      <c r="K225" s="102"/>
      <c r="L225" s="33" t="s">
        <v>54</v>
      </c>
      <c r="M225" s="65" t="s">
        <v>164</v>
      </c>
      <c r="N225" s="42">
        <v>210</v>
      </c>
      <c r="O225" s="13">
        <v>85914.67</v>
      </c>
      <c r="P225" s="2">
        <v>8677.1299999999992</v>
      </c>
      <c r="Q225" s="2">
        <v>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24.5" customHeight="1" x14ac:dyDescent="0.25">
      <c r="A226" s="66" t="s">
        <v>606</v>
      </c>
      <c r="B226" s="104" t="s">
        <v>297</v>
      </c>
      <c r="C226" s="105"/>
      <c r="D226" s="105"/>
      <c r="E226" s="106"/>
      <c r="F226" s="71"/>
      <c r="G226" s="71"/>
      <c r="H226" s="71"/>
      <c r="I226" s="71"/>
      <c r="J226" s="102" t="s">
        <v>131</v>
      </c>
      <c r="K226" s="102"/>
      <c r="L226" s="33" t="s">
        <v>107</v>
      </c>
      <c r="M226" s="65" t="s">
        <v>164</v>
      </c>
      <c r="N226" s="42">
        <v>211</v>
      </c>
      <c r="O226" s="13">
        <v>7895162.4100000001</v>
      </c>
      <c r="P226" s="2">
        <v>7895272.0199999996</v>
      </c>
      <c r="Q226" s="85">
        <v>7114012.2999999998</v>
      </c>
      <c r="R226" s="85">
        <v>6655617.21</v>
      </c>
      <c r="S226" s="85">
        <v>6229657.1100000003</v>
      </c>
      <c r="T226" s="3"/>
      <c r="U226" s="4"/>
      <c r="V226" s="5"/>
      <c r="W226" s="5"/>
      <c r="X226" s="6"/>
      <c r="Y226" s="6"/>
    </row>
    <row r="227" spans="1:25" ht="69" customHeight="1" x14ac:dyDescent="0.25">
      <c r="A227" s="66" t="s">
        <v>592</v>
      </c>
      <c r="B227" s="104" t="s">
        <v>297</v>
      </c>
      <c r="C227" s="105"/>
      <c r="D227" s="105"/>
      <c r="E227" s="106"/>
      <c r="F227" s="71"/>
      <c r="G227" s="71"/>
      <c r="H227" s="71"/>
      <c r="I227" s="71"/>
      <c r="J227" s="102" t="s">
        <v>172</v>
      </c>
      <c r="K227" s="102"/>
      <c r="L227" s="33" t="s">
        <v>319</v>
      </c>
      <c r="M227" s="65" t="s">
        <v>48</v>
      </c>
      <c r="N227" s="42">
        <v>212</v>
      </c>
      <c r="O227" s="13">
        <v>1997053</v>
      </c>
      <c r="P227" s="2">
        <v>1997053</v>
      </c>
      <c r="Q227" s="2">
        <v>1906340.82</v>
      </c>
      <c r="R227" s="2">
        <v>1906340.82</v>
      </c>
      <c r="S227" s="2">
        <v>1906340.82</v>
      </c>
      <c r="T227" s="3">
        <f t="shared" si="3"/>
        <v>9713128.4600000009</v>
      </c>
      <c r="U227" s="4"/>
      <c r="V227" s="5"/>
      <c r="W227" s="5"/>
      <c r="X227" s="6"/>
      <c r="Y227" s="6"/>
    </row>
    <row r="228" spans="1:25" ht="81.75" customHeight="1" x14ac:dyDescent="0.25">
      <c r="A228" s="66" t="s">
        <v>606</v>
      </c>
      <c r="B228" s="104" t="s">
        <v>297</v>
      </c>
      <c r="C228" s="105"/>
      <c r="D228" s="105"/>
      <c r="E228" s="106"/>
      <c r="F228" s="71"/>
      <c r="G228" s="71"/>
      <c r="H228" s="71"/>
      <c r="I228" s="71"/>
      <c r="J228" s="102" t="s">
        <v>173</v>
      </c>
      <c r="K228" s="102"/>
      <c r="L228" s="33" t="s">
        <v>168</v>
      </c>
      <c r="M228" s="65" t="s">
        <v>164</v>
      </c>
      <c r="N228" s="42">
        <v>213</v>
      </c>
      <c r="O228" s="13">
        <v>237961.08</v>
      </c>
      <c r="P228" s="2">
        <v>215905.08</v>
      </c>
      <c r="Q228" s="2">
        <v>268941.53000000003</v>
      </c>
      <c r="R228" s="2">
        <v>268941.53000000003</v>
      </c>
      <c r="S228" s="2">
        <v>268941.53000000003</v>
      </c>
      <c r="T228" s="3"/>
      <c r="U228" s="4"/>
      <c r="V228" s="5"/>
      <c r="W228" s="5"/>
      <c r="X228" s="6"/>
      <c r="Y228" s="6"/>
    </row>
    <row r="229" spans="1:25" ht="176.25" customHeight="1" x14ac:dyDescent="0.25">
      <c r="A229" s="66" t="s">
        <v>592</v>
      </c>
      <c r="B229" s="104" t="s">
        <v>297</v>
      </c>
      <c r="C229" s="105"/>
      <c r="D229" s="105"/>
      <c r="E229" s="69"/>
      <c r="F229" s="71"/>
      <c r="G229" s="71"/>
      <c r="H229" s="71"/>
      <c r="I229" s="71"/>
      <c r="J229" s="102" t="s">
        <v>380</v>
      </c>
      <c r="K229" s="102"/>
      <c r="L229" s="33" t="s">
        <v>332</v>
      </c>
      <c r="M229" s="65" t="s">
        <v>48</v>
      </c>
      <c r="N229" s="42">
        <v>214</v>
      </c>
      <c r="O229" s="35">
        <v>268347.21999999997</v>
      </c>
      <c r="P229" s="54">
        <v>268347.21999999997</v>
      </c>
      <c r="Q229" s="54">
        <v>186225.9</v>
      </c>
      <c r="R229" s="2">
        <v>0</v>
      </c>
      <c r="S229" s="2">
        <v>0</v>
      </c>
      <c r="T229" s="3"/>
      <c r="U229" s="4"/>
      <c r="V229" s="5"/>
      <c r="W229" s="5"/>
      <c r="X229" s="6"/>
      <c r="Y229" s="6"/>
    </row>
    <row r="230" spans="1:25" ht="130.5" customHeight="1" x14ac:dyDescent="0.25">
      <c r="A230" s="66" t="s">
        <v>592</v>
      </c>
      <c r="B230" s="104" t="s">
        <v>301</v>
      </c>
      <c r="C230" s="105"/>
      <c r="D230" s="105"/>
      <c r="E230" s="106"/>
      <c r="F230" s="71"/>
      <c r="G230" s="71"/>
      <c r="H230" s="71"/>
      <c r="I230" s="71"/>
      <c r="J230" s="102" t="s">
        <v>132</v>
      </c>
      <c r="K230" s="102"/>
      <c r="L230" s="33" t="s">
        <v>108</v>
      </c>
      <c r="M230" s="65" t="s">
        <v>48</v>
      </c>
      <c r="N230" s="42">
        <v>215</v>
      </c>
      <c r="O230" s="13">
        <v>4396616.22</v>
      </c>
      <c r="P230" s="2">
        <v>2915951.01</v>
      </c>
      <c r="Q230" s="2">
        <v>4433621.5</v>
      </c>
      <c r="R230" s="2">
        <v>4433621.5</v>
      </c>
      <c r="S230" s="2">
        <v>4433621.5</v>
      </c>
      <c r="T230" s="3">
        <f t="shared" si="3"/>
        <v>20613431.73</v>
      </c>
      <c r="U230" s="4"/>
      <c r="V230" s="5"/>
      <c r="W230" s="5"/>
      <c r="X230" s="6"/>
      <c r="Y230" s="6"/>
    </row>
    <row r="231" spans="1:25" ht="108" customHeight="1" x14ac:dyDescent="0.25">
      <c r="A231" s="66" t="s">
        <v>606</v>
      </c>
      <c r="B231" s="117" t="s">
        <v>52</v>
      </c>
      <c r="C231" s="118"/>
      <c r="D231" s="118"/>
      <c r="E231" s="134"/>
      <c r="F231" s="44"/>
      <c r="G231" s="44"/>
      <c r="H231" s="44"/>
      <c r="I231" s="44"/>
      <c r="J231" s="135" t="s">
        <v>133</v>
      </c>
      <c r="K231" s="135"/>
      <c r="L231" s="47" t="s">
        <v>52</v>
      </c>
      <c r="M231" s="46" t="s">
        <v>164</v>
      </c>
      <c r="N231" s="42">
        <v>216</v>
      </c>
      <c r="O231" s="35">
        <v>40327257.460000001</v>
      </c>
      <c r="P231" s="54">
        <v>23865324.559999999</v>
      </c>
      <c r="Q231" s="86">
        <v>26277034.309999999</v>
      </c>
      <c r="R231" s="86">
        <v>15005019.15</v>
      </c>
      <c r="S231" s="54">
        <v>0</v>
      </c>
      <c r="T231" s="3">
        <f t="shared" si="3"/>
        <v>105474635.48</v>
      </c>
      <c r="U231" s="4"/>
      <c r="V231" s="5"/>
      <c r="W231" s="5"/>
      <c r="X231" s="6"/>
      <c r="Y231" s="6"/>
    </row>
    <row r="232" spans="1:25" ht="85.5" customHeight="1" x14ac:dyDescent="0.25">
      <c r="A232" s="66" t="s">
        <v>591</v>
      </c>
      <c r="B232" s="104" t="s">
        <v>302</v>
      </c>
      <c r="C232" s="105"/>
      <c r="D232" s="105"/>
      <c r="E232" s="106"/>
      <c r="F232" s="71"/>
      <c r="G232" s="71"/>
      <c r="H232" s="71"/>
      <c r="I232" s="71"/>
      <c r="J232" s="114" t="s">
        <v>303</v>
      </c>
      <c r="K232" s="116"/>
      <c r="L232" s="33" t="s">
        <v>304</v>
      </c>
      <c r="M232" s="65" t="s">
        <v>177</v>
      </c>
      <c r="N232" s="42">
        <v>217</v>
      </c>
      <c r="O232" s="13">
        <v>1192427.9099999999</v>
      </c>
      <c r="P232" s="2">
        <v>910957.02</v>
      </c>
      <c r="Q232" s="85">
        <v>1425440</v>
      </c>
      <c r="R232" s="85">
        <v>1563557.55</v>
      </c>
      <c r="S232" s="85">
        <v>1704009.8</v>
      </c>
      <c r="T232" s="3">
        <f t="shared" si="3"/>
        <v>6796392.2799999993</v>
      </c>
      <c r="U232" s="4"/>
      <c r="V232" s="5"/>
      <c r="W232" s="5"/>
      <c r="X232" s="6"/>
      <c r="Y232" s="6"/>
    </row>
    <row r="233" spans="1:25" ht="100.5" customHeight="1" x14ac:dyDescent="0.25">
      <c r="A233" s="66" t="s">
        <v>591</v>
      </c>
      <c r="B233" s="104" t="s">
        <v>109</v>
      </c>
      <c r="C233" s="105"/>
      <c r="D233" s="105"/>
      <c r="E233" s="106"/>
      <c r="F233" s="71"/>
      <c r="G233" s="71"/>
      <c r="H233" s="71"/>
      <c r="I233" s="71"/>
      <c r="J233" s="102" t="s">
        <v>134</v>
      </c>
      <c r="K233" s="102"/>
      <c r="L233" s="33" t="s">
        <v>109</v>
      </c>
      <c r="M233" s="65" t="s">
        <v>177</v>
      </c>
      <c r="N233" s="42">
        <v>218</v>
      </c>
      <c r="O233" s="13">
        <v>1722.1</v>
      </c>
      <c r="P233" s="2">
        <v>1722.1</v>
      </c>
      <c r="Q233" s="85">
        <v>6328.3</v>
      </c>
      <c r="R233" s="85">
        <v>6552.7</v>
      </c>
      <c r="S233" s="85">
        <v>83677</v>
      </c>
      <c r="T233" s="3">
        <f t="shared" si="3"/>
        <v>100002.2</v>
      </c>
      <c r="U233" s="4"/>
      <c r="V233" s="5"/>
      <c r="W233" s="5"/>
      <c r="X233" s="6"/>
      <c r="Y233" s="6"/>
    </row>
    <row r="234" spans="1:25" ht="123" customHeight="1" x14ac:dyDescent="0.25">
      <c r="A234" s="66" t="s">
        <v>592</v>
      </c>
      <c r="B234" s="104" t="s">
        <v>320</v>
      </c>
      <c r="C234" s="105"/>
      <c r="D234" s="105"/>
      <c r="E234" s="106"/>
      <c r="F234" s="71"/>
      <c r="G234" s="71"/>
      <c r="H234" s="71"/>
      <c r="I234" s="71"/>
      <c r="J234" s="114" t="s">
        <v>381</v>
      </c>
      <c r="K234" s="116"/>
      <c r="L234" s="33" t="s">
        <v>320</v>
      </c>
      <c r="M234" s="65" t="s">
        <v>48</v>
      </c>
      <c r="N234" s="42">
        <v>219</v>
      </c>
      <c r="O234" s="13">
        <v>3387892.54</v>
      </c>
      <c r="P234" s="2">
        <v>2706500</v>
      </c>
      <c r="Q234" s="85">
        <v>3387892.54</v>
      </c>
      <c r="R234" s="85">
        <v>3328602.67</v>
      </c>
      <c r="S234" s="85">
        <v>4023653.35</v>
      </c>
      <c r="T234" s="3">
        <f t="shared" si="3"/>
        <v>16834541.100000001</v>
      </c>
      <c r="U234" s="4"/>
      <c r="V234" s="5"/>
      <c r="W234" s="5"/>
      <c r="X234" s="6"/>
      <c r="Y234" s="6"/>
    </row>
    <row r="235" spans="1:25" ht="111.75" customHeight="1" x14ac:dyDescent="0.25">
      <c r="A235" s="66" t="s">
        <v>606</v>
      </c>
      <c r="B235" s="104" t="s">
        <v>110</v>
      </c>
      <c r="C235" s="105"/>
      <c r="D235" s="105"/>
      <c r="E235" s="106"/>
      <c r="F235" s="71"/>
      <c r="G235" s="71"/>
      <c r="H235" s="71"/>
      <c r="I235" s="71"/>
      <c r="J235" s="102" t="s">
        <v>135</v>
      </c>
      <c r="K235" s="102"/>
      <c r="L235" s="33" t="s">
        <v>110</v>
      </c>
      <c r="M235" s="65" t="s">
        <v>164</v>
      </c>
      <c r="N235" s="42">
        <v>220</v>
      </c>
      <c r="O235" s="35">
        <v>2742516.31</v>
      </c>
      <c r="P235" s="2">
        <v>2741931.31</v>
      </c>
      <c r="Q235" s="86">
        <v>2908714.86</v>
      </c>
      <c r="R235" s="85">
        <v>3025057.26</v>
      </c>
      <c r="S235" s="85">
        <v>3146252.81</v>
      </c>
      <c r="T235" s="3">
        <f t="shared" si="3"/>
        <v>14564472.550000001</v>
      </c>
      <c r="U235" s="4"/>
      <c r="V235" s="5"/>
      <c r="W235" s="5"/>
      <c r="X235" s="6"/>
      <c r="Y235" s="6"/>
    </row>
    <row r="236" spans="1:25" ht="78.75" customHeight="1" x14ac:dyDescent="0.25">
      <c r="A236" s="66" t="s">
        <v>606</v>
      </c>
      <c r="B236" s="104" t="s">
        <v>111</v>
      </c>
      <c r="C236" s="105"/>
      <c r="D236" s="105"/>
      <c r="E236" s="106"/>
      <c r="F236" s="71"/>
      <c r="G236" s="71"/>
      <c r="H236" s="71"/>
      <c r="I236" s="71"/>
      <c r="J236" s="102" t="s">
        <v>136</v>
      </c>
      <c r="K236" s="102"/>
      <c r="L236" s="33" t="s">
        <v>111</v>
      </c>
      <c r="M236" s="65" t="s">
        <v>164</v>
      </c>
      <c r="N236" s="42">
        <v>221</v>
      </c>
      <c r="O236" s="13">
        <v>14534200</v>
      </c>
      <c r="P236" s="2">
        <v>12405000</v>
      </c>
      <c r="Q236" s="85">
        <v>12778694.99</v>
      </c>
      <c r="R236" s="85">
        <v>12931541.68</v>
      </c>
      <c r="S236" s="85">
        <v>13050619.93</v>
      </c>
      <c r="T236" s="3">
        <f t="shared" si="3"/>
        <v>65700056.600000001</v>
      </c>
      <c r="U236" s="4"/>
      <c r="V236" s="5"/>
      <c r="W236" s="5"/>
      <c r="X236" s="6"/>
      <c r="Y236" s="6"/>
    </row>
    <row r="237" spans="1:25" ht="75" customHeight="1" x14ac:dyDescent="0.25">
      <c r="A237" s="66" t="s">
        <v>606</v>
      </c>
      <c r="B237" s="117" t="s">
        <v>112</v>
      </c>
      <c r="C237" s="118"/>
      <c r="D237" s="118"/>
      <c r="E237" s="134"/>
      <c r="F237" s="44"/>
      <c r="G237" s="44"/>
      <c r="H237" s="44"/>
      <c r="I237" s="44"/>
      <c r="J237" s="135" t="s">
        <v>324</v>
      </c>
      <c r="K237" s="135"/>
      <c r="L237" s="47" t="s">
        <v>112</v>
      </c>
      <c r="M237" s="46" t="s">
        <v>164</v>
      </c>
      <c r="N237" s="42">
        <v>222</v>
      </c>
      <c r="O237" s="35">
        <v>62920248.359999999</v>
      </c>
      <c r="P237" s="54">
        <v>64493673.359999999</v>
      </c>
      <c r="Q237" s="54">
        <v>0</v>
      </c>
      <c r="R237" s="2">
        <v>0</v>
      </c>
      <c r="S237" s="2">
        <v>0</v>
      </c>
      <c r="T237" s="3">
        <f t="shared" si="3"/>
        <v>127413921.72</v>
      </c>
      <c r="U237" s="4"/>
      <c r="V237" s="5"/>
      <c r="W237" s="5"/>
      <c r="X237" s="6"/>
      <c r="Y237" s="6"/>
    </row>
    <row r="238" spans="1:25" ht="114" customHeight="1" x14ac:dyDescent="0.25">
      <c r="A238" s="84" t="s">
        <v>592</v>
      </c>
      <c r="B238" s="104" t="s">
        <v>169</v>
      </c>
      <c r="C238" s="105"/>
      <c r="D238" s="105"/>
      <c r="E238" s="106"/>
      <c r="F238" s="71"/>
      <c r="G238" s="71"/>
      <c r="H238" s="71"/>
      <c r="I238" s="71"/>
      <c r="J238" s="102" t="s">
        <v>174</v>
      </c>
      <c r="K238" s="102"/>
      <c r="L238" s="33" t="s">
        <v>169</v>
      </c>
      <c r="M238" s="65" t="s">
        <v>48</v>
      </c>
      <c r="N238" s="42">
        <v>223</v>
      </c>
      <c r="O238" s="13">
        <v>13741959</v>
      </c>
      <c r="P238" s="2">
        <v>13196160</v>
      </c>
      <c r="Q238" s="2">
        <v>14917014</v>
      </c>
      <c r="R238" s="2">
        <v>14917014</v>
      </c>
      <c r="S238" s="2">
        <v>14917014</v>
      </c>
      <c r="T238" s="3">
        <f t="shared" si="3"/>
        <v>71689161</v>
      </c>
      <c r="U238" s="4"/>
      <c r="V238" s="5"/>
      <c r="W238" s="5"/>
      <c r="X238" s="6"/>
      <c r="Y238" s="6"/>
    </row>
    <row r="239" spans="1:25" ht="93.75" customHeight="1" x14ac:dyDescent="0.25">
      <c r="A239" s="66" t="s">
        <v>606</v>
      </c>
      <c r="B239" s="104" t="s">
        <v>113</v>
      </c>
      <c r="C239" s="105"/>
      <c r="D239" s="105"/>
      <c r="E239" s="106"/>
      <c r="F239" s="71"/>
      <c r="G239" s="71"/>
      <c r="H239" s="71"/>
      <c r="I239" s="71"/>
      <c r="J239" s="102" t="s">
        <v>137</v>
      </c>
      <c r="K239" s="102"/>
      <c r="L239" s="33" t="s">
        <v>113</v>
      </c>
      <c r="M239" s="65" t="s">
        <v>164</v>
      </c>
      <c r="N239" s="42">
        <v>224</v>
      </c>
      <c r="O239" s="13">
        <v>10338049</v>
      </c>
      <c r="P239" s="2">
        <v>10126439</v>
      </c>
      <c r="Q239" s="85">
        <v>9070613</v>
      </c>
      <c r="R239" s="85">
        <v>10710668.5</v>
      </c>
      <c r="S239" s="85">
        <v>10981004</v>
      </c>
      <c r="T239" s="3">
        <f t="shared" si="3"/>
        <v>51226773.5</v>
      </c>
      <c r="U239" s="4"/>
      <c r="V239" s="5"/>
      <c r="W239" s="5"/>
      <c r="X239" s="6"/>
      <c r="Y239" s="6"/>
    </row>
    <row r="240" spans="1:25" ht="91.5" customHeight="1" x14ac:dyDescent="0.25">
      <c r="A240" s="66" t="s">
        <v>606</v>
      </c>
      <c r="B240" s="104" t="s">
        <v>53</v>
      </c>
      <c r="C240" s="105"/>
      <c r="D240" s="105"/>
      <c r="E240" s="106"/>
      <c r="F240" s="71"/>
      <c r="G240" s="71"/>
      <c r="H240" s="71"/>
      <c r="I240" s="71"/>
      <c r="J240" s="102" t="s">
        <v>138</v>
      </c>
      <c r="K240" s="102"/>
      <c r="L240" s="33" t="s">
        <v>53</v>
      </c>
      <c r="M240" s="65" t="s">
        <v>164</v>
      </c>
      <c r="N240" s="42">
        <v>225</v>
      </c>
      <c r="O240" s="13">
        <v>330000</v>
      </c>
      <c r="P240" s="2">
        <v>273427.27</v>
      </c>
      <c r="Q240" s="2">
        <v>345795.65</v>
      </c>
      <c r="R240" s="2">
        <v>346121.23</v>
      </c>
      <c r="S240" s="2">
        <v>346121.23</v>
      </c>
      <c r="T240" s="3">
        <f t="shared" si="3"/>
        <v>1641465.38</v>
      </c>
      <c r="U240" s="4"/>
      <c r="V240" s="5"/>
      <c r="W240" s="5"/>
      <c r="X240" s="6"/>
      <c r="Y240" s="6"/>
    </row>
    <row r="241" spans="1:25" ht="75.75" customHeight="1" x14ac:dyDescent="0.25">
      <c r="A241" s="66" t="s">
        <v>606</v>
      </c>
      <c r="B241" s="104" t="s">
        <v>305</v>
      </c>
      <c r="C241" s="105"/>
      <c r="D241" s="105"/>
      <c r="E241" s="106"/>
      <c r="F241" s="71"/>
      <c r="G241" s="71"/>
      <c r="H241" s="71"/>
      <c r="I241" s="71"/>
      <c r="J241" s="114" t="s">
        <v>140</v>
      </c>
      <c r="K241" s="116"/>
      <c r="L241" s="33" t="s">
        <v>139</v>
      </c>
      <c r="M241" s="65" t="s">
        <v>164</v>
      </c>
      <c r="N241" s="42">
        <v>226</v>
      </c>
      <c r="O241" s="13">
        <v>50244394.100000001</v>
      </c>
      <c r="P241" s="2">
        <v>46051953.840000004</v>
      </c>
      <c r="Q241" s="85">
        <v>50474734.240000002</v>
      </c>
      <c r="R241" s="85">
        <v>49455538.689999998</v>
      </c>
      <c r="S241" s="85">
        <v>48495154.399999999</v>
      </c>
      <c r="T241" s="3">
        <f t="shared" si="3"/>
        <v>244721775.27000001</v>
      </c>
      <c r="U241" s="4"/>
      <c r="V241" s="5"/>
      <c r="W241" s="5"/>
      <c r="X241" s="6"/>
      <c r="Y241" s="6"/>
    </row>
    <row r="242" spans="1:25" ht="63.75" customHeight="1" x14ac:dyDescent="0.25">
      <c r="A242" s="66" t="s">
        <v>592</v>
      </c>
      <c r="B242" s="104" t="s">
        <v>305</v>
      </c>
      <c r="C242" s="105"/>
      <c r="D242" s="105"/>
      <c r="E242" s="106"/>
      <c r="F242" s="71"/>
      <c r="G242" s="71"/>
      <c r="H242" s="71"/>
      <c r="I242" s="71"/>
      <c r="J242" s="102" t="s">
        <v>141</v>
      </c>
      <c r="K242" s="102"/>
      <c r="L242" s="33" t="s">
        <v>55</v>
      </c>
      <c r="M242" s="65" t="s">
        <v>48</v>
      </c>
      <c r="N242" s="42">
        <v>227</v>
      </c>
      <c r="O242" s="13">
        <v>4458538.12</v>
      </c>
      <c r="P242" s="2">
        <v>4167566.81</v>
      </c>
      <c r="Q242" s="85">
        <v>5270704.57</v>
      </c>
      <c r="R242" s="85">
        <v>5466467.21</v>
      </c>
      <c r="S242" s="85">
        <v>5670107.2999999998</v>
      </c>
      <c r="T242" s="3">
        <f t="shared" si="3"/>
        <v>25033384.010000002</v>
      </c>
      <c r="U242" s="4"/>
      <c r="V242" s="5"/>
      <c r="W242" s="5"/>
      <c r="X242" s="6"/>
      <c r="Y242" s="6"/>
    </row>
    <row r="243" spans="1:25" ht="63.75" customHeight="1" x14ac:dyDescent="0.25">
      <c r="A243" s="66" t="s">
        <v>591</v>
      </c>
      <c r="B243" s="104" t="s">
        <v>306</v>
      </c>
      <c r="C243" s="105"/>
      <c r="D243" s="105"/>
      <c r="E243" s="106"/>
      <c r="F243" s="71"/>
      <c r="G243" s="71"/>
      <c r="H243" s="71"/>
      <c r="I243" s="71"/>
      <c r="J243" s="102" t="s">
        <v>143</v>
      </c>
      <c r="K243" s="102"/>
      <c r="L243" s="33" t="s">
        <v>142</v>
      </c>
      <c r="M243" s="65" t="s">
        <v>177</v>
      </c>
      <c r="N243" s="42">
        <v>228</v>
      </c>
      <c r="O243" s="13">
        <v>1243175.74</v>
      </c>
      <c r="P243" s="2">
        <v>993313.61</v>
      </c>
      <c r="Q243" s="2">
        <v>1271697.6100000001</v>
      </c>
      <c r="R243" s="2">
        <v>1271697.6100000001</v>
      </c>
      <c r="S243" s="2">
        <v>1271697.6100000001</v>
      </c>
      <c r="T243" s="3">
        <f t="shared" si="3"/>
        <v>6051582.1800000006</v>
      </c>
      <c r="U243" s="4"/>
      <c r="V243" s="5"/>
      <c r="W243" s="5"/>
      <c r="X243" s="6"/>
      <c r="Y243" s="6"/>
    </row>
    <row r="244" spans="1:25" ht="159.75" customHeight="1" x14ac:dyDescent="0.25">
      <c r="A244" s="66" t="s">
        <v>591</v>
      </c>
      <c r="B244" s="104" t="s">
        <v>306</v>
      </c>
      <c r="C244" s="105"/>
      <c r="D244" s="105"/>
      <c r="E244" s="106"/>
      <c r="F244" s="71"/>
      <c r="G244" s="71"/>
      <c r="H244" s="71"/>
      <c r="I244" s="71"/>
      <c r="J244" s="102" t="s">
        <v>144</v>
      </c>
      <c r="K244" s="102"/>
      <c r="L244" s="33" t="s">
        <v>552</v>
      </c>
      <c r="M244" s="65" t="s">
        <v>177</v>
      </c>
      <c r="N244" s="42">
        <v>229</v>
      </c>
      <c r="O244" s="13">
        <v>0</v>
      </c>
      <c r="P244" s="2">
        <v>2063604.41</v>
      </c>
      <c r="Q244" s="2">
        <v>0</v>
      </c>
      <c r="R244" s="2">
        <v>0</v>
      </c>
      <c r="S244" s="2">
        <v>0</v>
      </c>
      <c r="T244" s="3"/>
      <c r="U244" s="4"/>
      <c r="V244" s="5"/>
      <c r="W244" s="5"/>
      <c r="X244" s="6"/>
      <c r="Y244" s="6"/>
    </row>
    <row r="245" spans="1:25" ht="75.75" customHeight="1" x14ac:dyDescent="0.25">
      <c r="A245" s="66" t="s">
        <v>590</v>
      </c>
      <c r="B245" s="104" t="s">
        <v>306</v>
      </c>
      <c r="C245" s="105"/>
      <c r="D245" s="105"/>
      <c r="E245" s="106"/>
      <c r="F245" s="71"/>
      <c r="G245" s="71"/>
      <c r="H245" s="71"/>
      <c r="I245" s="71"/>
      <c r="J245" s="102" t="s">
        <v>553</v>
      </c>
      <c r="K245" s="102"/>
      <c r="L245" s="33" t="s">
        <v>554</v>
      </c>
      <c r="M245" s="65" t="s">
        <v>237</v>
      </c>
      <c r="N245" s="42">
        <v>230</v>
      </c>
      <c r="O245" s="13">
        <v>0</v>
      </c>
      <c r="P245" s="2">
        <v>3500000</v>
      </c>
      <c r="Q245" s="2">
        <v>0</v>
      </c>
      <c r="R245" s="2">
        <v>0</v>
      </c>
      <c r="S245" s="2">
        <v>0</v>
      </c>
      <c r="T245" s="3"/>
      <c r="U245" s="4"/>
      <c r="V245" s="5"/>
      <c r="W245" s="5"/>
      <c r="X245" s="6"/>
      <c r="Y245" s="6"/>
    </row>
    <row r="246" spans="1:25" ht="209.25" customHeight="1" x14ac:dyDescent="0.25">
      <c r="A246" s="66" t="s">
        <v>590</v>
      </c>
      <c r="B246" s="104" t="s">
        <v>306</v>
      </c>
      <c r="C246" s="105"/>
      <c r="D246" s="105"/>
      <c r="E246" s="106"/>
      <c r="F246" s="71"/>
      <c r="G246" s="71"/>
      <c r="H246" s="71"/>
      <c r="I246" s="71"/>
      <c r="J246" s="102" t="s">
        <v>307</v>
      </c>
      <c r="K246" s="102"/>
      <c r="L246" s="33" t="s">
        <v>388</v>
      </c>
      <c r="M246" s="65" t="s">
        <v>237</v>
      </c>
      <c r="N246" s="42">
        <v>231</v>
      </c>
      <c r="O246" s="13">
        <v>2521230</v>
      </c>
      <c r="P246" s="2">
        <v>2016984</v>
      </c>
      <c r="Q246" s="2"/>
      <c r="R246" s="2">
        <v>0</v>
      </c>
      <c r="S246" s="2">
        <v>0</v>
      </c>
      <c r="T246" s="13"/>
      <c r="U246" s="4"/>
      <c r="V246" s="5"/>
      <c r="W246" s="5"/>
      <c r="X246" s="6"/>
      <c r="Y246" s="6"/>
    </row>
    <row r="247" spans="1:25" ht="392.25" customHeight="1" x14ac:dyDescent="0.25">
      <c r="A247" s="66" t="s">
        <v>590</v>
      </c>
      <c r="B247" s="104" t="s">
        <v>306</v>
      </c>
      <c r="C247" s="105"/>
      <c r="D247" s="105"/>
      <c r="E247" s="106"/>
      <c r="F247" s="71"/>
      <c r="G247" s="71"/>
      <c r="H247" s="71"/>
      <c r="I247" s="71"/>
      <c r="J247" s="102" t="s">
        <v>387</v>
      </c>
      <c r="K247" s="102"/>
      <c r="L247" s="33" t="s">
        <v>389</v>
      </c>
      <c r="M247" s="65" t="s">
        <v>237</v>
      </c>
      <c r="N247" s="42">
        <v>232</v>
      </c>
      <c r="O247" s="13">
        <v>1619963.25</v>
      </c>
      <c r="P247" s="2">
        <v>809981.63</v>
      </c>
      <c r="Q247" s="2">
        <v>0</v>
      </c>
      <c r="R247" s="2">
        <v>0</v>
      </c>
      <c r="S247" s="2">
        <v>0</v>
      </c>
      <c r="T247" s="51"/>
      <c r="U247" s="51"/>
      <c r="V247" s="5"/>
      <c r="W247" s="5"/>
      <c r="X247" s="6"/>
      <c r="Y247" s="6"/>
    </row>
    <row r="248" spans="1:25" ht="137.25" customHeight="1" x14ac:dyDescent="0.25">
      <c r="A248" s="66" t="s">
        <v>591</v>
      </c>
      <c r="B248" s="104" t="s">
        <v>145</v>
      </c>
      <c r="C248" s="105"/>
      <c r="D248" s="105"/>
      <c r="E248" s="106"/>
      <c r="F248" s="71"/>
      <c r="G248" s="71"/>
      <c r="H248" s="71"/>
      <c r="I248" s="71"/>
      <c r="J248" s="102" t="s">
        <v>146</v>
      </c>
      <c r="K248" s="102" t="s">
        <v>146</v>
      </c>
      <c r="L248" s="33" t="s">
        <v>145</v>
      </c>
      <c r="M248" s="65" t="s">
        <v>177</v>
      </c>
      <c r="N248" s="42">
        <v>234</v>
      </c>
      <c r="O248" s="13">
        <v>0</v>
      </c>
      <c r="P248" s="2">
        <v>1158</v>
      </c>
      <c r="Q248" s="2"/>
      <c r="R248" s="2"/>
      <c r="S248" s="2"/>
      <c r="T248" s="51"/>
      <c r="U248" s="51"/>
      <c r="V248" s="5"/>
      <c r="W248" s="5"/>
      <c r="X248" s="6"/>
      <c r="Y248" s="6"/>
    </row>
    <row r="249" spans="1:25" ht="81.75" customHeight="1" x14ac:dyDescent="0.25">
      <c r="A249" s="66" t="s">
        <v>592</v>
      </c>
      <c r="B249" s="104" t="s">
        <v>145</v>
      </c>
      <c r="C249" s="105"/>
      <c r="D249" s="105"/>
      <c r="E249" s="106"/>
      <c r="F249" s="14" t="s">
        <v>145</v>
      </c>
      <c r="G249" s="71"/>
      <c r="H249" s="71"/>
      <c r="I249" s="71"/>
      <c r="J249" s="102" t="s">
        <v>147</v>
      </c>
      <c r="K249" s="102" t="s">
        <v>146</v>
      </c>
      <c r="L249" s="33" t="s">
        <v>145</v>
      </c>
      <c r="M249" s="65" t="s">
        <v>48</v>
      </c>
      <c r="N249" s="42">
        <v>235</v>
      </c>
      <c r="O249" s="13">
        <v>0</v>
      </c>
      <c r="P249" s="2">
        <v>4029210.2</v>
      </c>
      <c r="Q249" s="2">
        <v>0</v>
      </c>
      <c r="R249" s="2">
        <v>0</v>
      </c>
      <c r="S249" s="2">
        <v>0</v>
      </c>
      <c r="T249" s="3">
        <f t="shared" ref="T249:T255" si="4">O249+P249+Q249+R249+S249</f>
        <v>4029210.2</v>
      </c>
      <c r="U249" s="4"/>
      <c r="V249" s="5"/>
      <c r="W249" s="5"/>
      <c r="X249" s="6"/>
      <c r="Y249" s="6"/>
    </row>
    <row r="250" spans="1:25" ht="81.75" customHeight="1" x14ac:dyDescent="0.25">
      <c r="A250" s="66" t="s">
        <v>591</v>
      </c>
      <c r="B250" s="104" t="s">
        <v>556</v>
      </c>
      <c r="C250" s="105"/>
      <c r="D250" s="105"/>
      <c r="E250" s="106"/>
      <c r="F250" s="14"/>
      <c r="G250" s="71"/>
      <c r="H250" s="71"/>
      <c r="I250" s="71"/>
      <c r="J250" s="102" t="s">
        <v>555</v>
      </c>
      <c r="K250" s="102"/>
      <c r="L250" s="33" t="s">
        <v>556</v>
      </c>
      <c r="M250" s="65" t="s">
        <v>177</v>
      </c>
      <c r="N250" s="42">
        <v>236</v>
      </c>
      <c r="O250" s="13"/>
      <c r="P250" s="2">
        <v>-127588.23</v>
      </c>
      <c r="Q250" s="2"/>
      <c r="R250" s="2"/>
      <c r="S250" s="2"/>
      <c r="T250" s="3"/>
      <c r="U250" s="4"/>
      <c r="V250" s="5"/>
      <c r="W250" s="5"/>
      <c r="X250" s="6"/>
      <c r="Y250" s="6"/>
    </row>
    <row r="251" spans="1:25" ht="103.5" customHeight="1" x14ac:dyDescent="0.25">
      <c r="A251" s="66" t="s">
        <v>592</v>
      </c>
      <c r="B251" s="104" t="s">
        <v>148</v>
      </c>
      <c r="C251" s="105"/>
      <c r="D251" s="105"/>
      <c r="E251" s="106"/>
      <c r="F251" s="71"/>
      <c r="G251" s="71"/>
      <c r="H251" s="71"/>
      <c r="I251" s="71"/>
      <c r="J251" s="114" t="s">
        <v>156</v>
      </c>
      <c r="K251" s="116"/>
      <c r="L251" s="33" t="s">
        <v>148</v>
      </c>
      <c r="M251" s="65" t="s">
        <v>48</v>
      </c>
      <c r="N251" s="42">
        <v>237</v>
      </c>
      <c r="O251" s="13">
        <v>0</v>
      </c>
      <c r="P251" s="2">
        <v>-50423.76</v>
      </c>
      <c r="Q251" s="2">
        <v>0</v>
      </c>
      <c r="R251" s="2">
        <v>0</v>
      </c>
      <c r="S251" s="2">
        <v>0</v>
      </c>
      <c r="T251" s="3"/>
      <c r="U251" s="4"/>
      <c r="V251" s="5"/>
      <c r="W251" s="5"/>
      <c r="X251" s="6"/>
      <c r="Y251" s="6"/>
    </row>
    <row r="252" spans="1:25" ht="96.75" customHeight="1" x14ac:dyDescent="0.25">
      <c r="A252" s="66" t="s">
        <v>606</v>
      </c>
      <c r="B252" s="104" t="s">
        <v>149</v>
      </c>
      <c r="C252" s="105"/>
      <c r="D252" s="105"/>
      <c r="E252" s="106"/>
      <c r="F252" s="71"/>
      <c r="G252" s="71"/>
      <c r="H252" s="71"/>
      <c r="I252" s="71"/>
      <c r="J252" s="102" t="s">
        <v>157</v>
      </c>
      <c r="K252" s="102" t="s">
        <v>152</v>
      </c>
      <c r="L252" s="33" t="s">
        <v>149</v>
      </c>
      <c r="M252" s="65" t="s">
        <v>164</v>
      </c>
      <c r="N252" s="42">
        <v>238</v>
      </c>
      <c r="O252" s="13">
        <v>0</v>
      </c>
      <c r="P252" s="2">
        <v>-51188.38</v>
      </c>
      <c r="Q252" s="2">
        <v>0</v>
      </c>
      <c r="R252" s="2">
        <v>0</v>
      </c>
      <c r="S252" s="2">
        <v>0</v>
      </c>
      <c r="T252" s="3">
        <f t="shared" si="4"/>
        <v>-51188.38</v>
      </c>
      <c r="U252" s="4"/>
      <c r="V252" s="5"/>
      <c r="W252" s="5"/>
      <c r="X252" s="6"/>
      <c r="Y252" s="6"/>
    </row>
    <row r="253" spans="1:25" ht="96.75" customHeight="1" x14ac:dyDescent="0.25">
      <c r="A253" s="66" t="s">
        <v>606</v>
      </c>
      <c r="B253" s="104" t="s">
        <v>557</v>
      </c>
      <c r="C253" s="105"/>
      <c r="D253" s="105"/>
      <c r="E253" s="106"/>
      <c r="F253" s="71"/>
      <c r="G253" s="71"/>
      <c r="H253" s="71"/>
      <c r="I253" s="71"/>
      <c r="J253" s="102" t="s">
        <v>558</v>
      </c>
      <c r="K253" s="102"/>
      <c r="L253" s="33" t="s">
        <v>557</v>
      </c>
      <c r="M253" s="65" t="s">
        <v>164</v>
      </c>
      <c r="N253" s="42">
        <v>239</v>
      </c>
      <c r="O253" s="13">
        <v>0</v>
      </c>
      <c r="P253" s="2">
        <v>-274.89</v>
      </c>
      <c r="Q253" s="2"/>
      <c r="R253" s="2"/>
      <c r="S253" s="2"/>
      <c r="T253" s="3"/>
      <c r="U253" s="4"/>
      <c r="V253" s="5"/>
      <c r="W253" s="5"/>
      <c r="X253" s="6"/>
      <c r="Y253" s="6"/>
    </row>
    <row r="254" spans="1:25" ht="206.25" customHeight="1" x14ac:dyDescent="0.25">
      <c r="A254" s="66" t="s">
        <v>606</v>
      </c>
      <c r="B254" s="104" t="s">
        <v>308</v>
      </c>
      <c r="C254" s="105"/>
      <c r="D254" s="105"/>
      <c r="E254" s="106"/>
      <c r="F254" s="71"/>
      <c r="G254" s="71"/>
      <c r="H254" s="71"/>
      <c r="I254" s="71"/>
      <c r="J254" s="102" t="s">
        <v>309</v>
      </c>
      <c r="K254" s="102" t="s">
        <v>153</v>
      </c>
      <c r="L254" s="33" t="s">
        <v>310</v>
      </c>
      <c r="M254" s="65" t="s">
        <v>164</v>
      </c>
      <c r="N254" s="42">
        <v>240</v>
      </c>
      <c r="O254" s="13">
        <v>0</v>
      </c>
      <c r="P254" s="2">
        <v>-17064.79</v>
      </c>
      <c r="Q254" s="2">
        <v>0</v>
      </c>
      <c r="R254" s="2">
        <v>0</v>
      </c>
      <c r="S254" s="2">
        <v>0</v>
      </c>
      <c r="T254" s="3">
        <f t="shared" si="4"/>
        <v>-17064.79</v>
      </c>
      <c r="U254" s="4"/>
      <c r="V254" s="5"/>
      <c r="W254" s="5"/>
      <c r="X254" s="6"/>
      <c r="Y254" s="6"/>
    </row>
    <row r="255" spans="1:25" ht="131.25" customHeight="1" x14ac:dyDescent="0.25">
      <c r="A255" s="66" t="s">
        <v>592</v>
      </c>
      <c r="B255" s="104" t="s">
        <v>150</v>
      </c>
      <c r="C255" s="105"/>
      <c r="D255" s="105"/>
      <c r="E255" s="106"/>
      <c r="F255" s="71"/>
      <c r="G255" s="71"/>
      <c r="H255" s="71"/>
      <c r="I255" s="71"/>
      <c r="J255" s="102" t="s">
        <v>158</v>
      </c>
      <c r="K255" s="102" t="s">
        <v>154</v>
      </c>
      <c r="L255" s="33" t="s">
        <v>150</v>
      </c>
      <c r="M255" s="65" t="s">
        <v>48</v>
      </c>
      <c r="N255" s="42">
        <v>241</v>
      </c>
      <c r="O255" s="13">
        <v>0</v>
      </c>
      <c r="P255" s="2">
        <v>-155259.75</v>
      </c>
      <c r="Q255" s="2">
        <v>0</v>
      </c>
      <c r="R255" s="2">
        <v>0</v>
      </c>
      <c r="S255" s="2">
        <v>0</v>
      </c>
      <c r="T255" s="3">
        <f t="shared" si="4"/>
        <v>-155259.75</v>
      </c>
      <c r="U255" s="4"/>
      <c r="V255" s="5"/>
      <c r="W255" s="5"/>
      <c r="X255" s="6"/>
      <c r="Y255" s="6"/>
    </row>
    <row r="256" spans="1:25" ht="144.75" customHeight="1" x14ac:dyDescent="0.25">
      <c r="A256" s="66" t="s">
        <v>592</v>
      </c>
      <c r="B256" s="104" t="s">
        <v>559</v>
      </c>
      <c r="C256" s="105"/>
      <c r="D256" s="105"/>
      <c r="E256" s="106"/>
      <c r="F256" s="71"/>
      <c r="G256" s="71"/>
      <c r="H256" s="71"/>
      <c r="I256" s="71"/>
      <c r="J256" s="102" t="s">
        <v>560</v>
      </c>
      <c r="K256" s="102"/>
      <c r="L256" s="33" t="s">
        <v>559</v>
      </c>
      <c r="M256" s="65" t="s">
        <v>48</v>
      </c>
      <c r="N256" s="42">
        <v>242</v>
      </c>
      <c r="O256" s="13">
        <v>0</v>
      </c>
      <c r="P256" s="2">
        <v>-98028.11</v>
      </c>
      <c r="Q256" s="2">
        <v>0</v>
      </c>
      <c r="R256" s="2">
        <v>0</v>
      </c>
      <c r="S256" s="2">
        <v>0</v>
      </c>
      <c r="T256" s="3"/>
      <c r="U256" s="4"/>
      <c r="V256" s="5"/>
      <c r="W256" s="5"/>
      <c r="X256" s="6"/>
      <c r="Y256" s="6"/>
    </row>
    <row r="257" spans="1:25" ht="73.5" customHeight="1" x14ac:dyDescent="0.25">
      <c r="A257" s="66" t="s">
        <v>591</v>
      </c>
      <c r="B257" s="104" t="s">
        <v>311</v>
      </c>
      <c r="C257" s="105"/>
      <c r="D257" s="105"/>
      <c r="E257" s="106"/>
      <c r="F257" s="71"/>
      <c r="G257" s="71"/>
      <c r="H257" s="71"/>
      <c r="I257" s="71"/>
      <c r="J257" s="102" t="s">
        <v>159</v>
      </c>
      <c r="K257" s="102" t="s">
        <v>155</v>
      </c>
      <c r="L257" s="33" t="s">
        <v>151</v>
      </c>
      <c r="M257" s="65" t="s">
        <v>177</v>
      </c>
      <c r="N257" s="42">
        <v>243</v>
      </c>
      <c r="O257" s="13">
        <v>0</v>
      </c>
      <c r="P257" s="2">
        <v>-1384319.17</v>
      </c>
      <c r="Q257" s="2">
        <v>0</v>
      </c>
      <c r="R257" s="2">
        <v>0</v>
      </c>
      <c r="S257" s="2">
        <v>0</v>
      </c>
      <c r="T257" s="3"/>
      <c r="U257" s="4"/>
      <c r="V257" s="5"/>
      <c r="W257" s="5"/>
      <c r="X257" s="6"/>
      <c r="Y257" s="6"/>
    </row>
    <row r="258" spans="1:25" ht="91.5" customHeight="1" x14ac:dyDescent="0.25">
      <c r="A258" s="66" t="s">
        <v>592</v>
      </c>
      <c r="B258" s="104" t="s">
        <v>311</v>
      </c>
      <c r="C258" s="105"/>
      <c r="D258" s="105"/>
      <c r="E258" s="106"/>
      <c r="F258" s="71"/>
      <c r="G258" s="71"/>
      <c r="H258" s="71"/>
      <c r="I258" s="71"/>
      <c r="J258" s="102" t="s">
        <v>160</v>
      </c>
      <c r="K258" s="102" t="s">
        <v>155</v>
      </c>
      <c r="L258" s="33" t="s">
        <v>151</v>
      </c>
      <c r="M258" s="65" t="s">
        <v>48</v>
      </c>
      <c r="N258" s="42">
        <v>244</v>
      </c>
      <c r="O258" s="13">
        <v>0</v>
      </c>
      <c r="P258" s="2">
        <v>-2394481.0499999998</v>
      </c>
      <c r="Q258" s="2">
        <v>0</v>
      </c>
      <c r="R258" s="2">
        <v>0</v>
      </c>
      <c r="S258" s="2">
        <v>0</v>
      </c>
      <c r="T258" s="3"/>
      <c r="U258" s="4"/>
      <c r="V258" s="5"/>
      <c r="W258" s="5"/>
      <c r="X258" s="6"/>
      <c r="Y258" s="6"/>
    </row>
    <row r="259" spans="1:25" ht="95.25" customHeight="1" thickBot="1" x14ac:dyDescent="0.3">
      <c r="A259" s="66" t="s">
        <v>606</v>
      </c>
      <c r="B259" s="104" t="s">
        <v>311</v>
      </c>
      <c r="C259" s="105"/>
      <c r="D259" s="105"/>
      <c r="E259" s="106"/>
      <c r="F259" s="71"/>
      <c r="G259" s="71"/>
      <c r="H259" s="71"/>
      <c r="I259" s="71"/>
      <c r="J259" s="102" t="s">
        <v>161</v>
      </c>
      <c r="K259" s="102" t="s">
        <v>155</v>
      </c>
      <c r="L259" s="33" t="s">
        <v>151</v>
      </c>
      <c r="M259" s="65" t="s">
        <v>164</v>
      </c>
      <c r="N259" s="42">
        <v>245</v>
      </c>
      <c r="O259" s="13">
        <v>0</v>
      </c>
      <c r="P259" s="2">
        <v>-42034.03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39.75" customHeight="1" thickBot="1" x14ac:dyDescent="0.3">
      <c r="A260" s="31"/>
      <c r="B260" s="138"/>
      <c r="C260" s="139"/>
      <c r="D260" s="140"/>
      <c r="E260" s="32"/>
      <c r="F260" s="15"/>
      <c r="G260" s="15"/>
      <c r="H260" s="15"/>
      <c r="I260" s="15"/>
      <c r="J260" s="141"/>
      <c r="K260" s="141"/>
      <c r="L260" s="77"/>
      <c r="M260" s="16" t="s">
        <v>46</v>
      </c>
      <c r="N260" s="17"/>
      <c r="O260" s="82">
        <f>SUM(O16:O259)</f>
        <v>1384217094.2</v>
      </c>
      <c r="P260" s="82">
        <f>SUM(P16:P259)</f>
        <v>1144229867.9899998</v>
      </c>
      <c r="Q260" s="82">
        <f t="shared" ref="Q260:S260" si="5">SUM(Q16:Q259)</f>
        <v>1321806642.5099998</v>
      </c>
      <c r="R260" s="82">
        <f t="shared" si="5"/>
        <v>1288424306.5600004</v>
      </c>
      <c r="S260" s="82">
        <f t="shared" si="5"/>
        <v>1125808257.6999998</v>
      </c>
      <c r="T260" s="82"/>
    </row>
    <row r="261" spans="1:25" ht="15" customHeight="1" x14ac:dyDescent="0.25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34"/>
      <c r="P261" s="34"/>
      <c r="Q261" s="34"/>
      <c r="R261" s="34"/>
      <c r="S261" s="34"/>
    </row>
    <row r="262" spans="1:25" ht="1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62"/>
      <c r="M262" s="61"/>
      <c r="N262" s="20"/>
      <c r="O262" s="83"/>
      <c r="P262" s="83"/>
      <c r="Q262" s="20"/>
      <c r="R262" s="20"/>
      <c r="S262" s="20"/>
    </row>
    <row r="263" spans="1:25" ht="52.5" customHeight="1" x14ac:dyDescent="0.3">
      <c r="A263" s="142" t="s">
        <v>165</v>
      </c>
      <c r="B263" s="142"/>
      <c r="C263" s="142"/>
      <c r="D263" s="142"/>
      <c r="E263" s="21"/>
      <c r="F263" s="21"/>
      <c r="G263" s="21"/>
      <c r="H263" s="21"/>
      <c r="I263" s="21"/>
      <c r="J263" s="21"/>
      <c r="K263" s="21"/>
      <c r="L263" s="21"/>
      <c r="M263" s="23"/>
      <c r="N263" s="24"/>
      <c r="O263" s="143" t="s">
        <v>564</v>
      </c>
      <c r="P263" s="144"/>
      <c r="Q263" s="25"/>
      <c r="R263" s="25"/>
      <c r="S263" s="25"/>
    </row>
    <row r="264" spans="1:25" ht="15" customHeight="1" x14ac:dyDescent="0.25">
      <c r="A264" s="96" t="s">
        <v>17</v>
      </c>
      <c r="B264" s="96"/>
      <c r="C264" s="64" t="s">
        <v>18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23"/>
      <c r="N264" s="26"/>
      <c r="O264" s="136" t="s">
        <v>19</v>
      </c>
      <c r="P264" s="136"/>
      <c r="Q264" s="27"/>
      <c r="R264" s="27"/>
      <c r="S264" s="27"/>
    </row>
    <row r="265" spans="1:25" ht="15" customHeight="1" x14ac:dyDescent="0.25">
      <c r="A265" s="23"/>
      <c r="B265" s="23"/>
      <c r="C265" s="23"/>
      <c r="D265" s="23"/>
      <c r="E265" s="22"/>
      <c r="F265" s="22"/>
      <c r="G265" s="22"/>
      <c r="H265" s="22"/>
      <c r="I265" s="22"/>
      <c r="J265" s="23"/>
      <c r="K265" s="22"/>
      <c r="L265" s="22"/>
      <c r="M265" s="22"/>
      <c r="N265" s="22"/>
      <c r="O265" s="28"/>
      <c r="P265" s="28"/>
      <c r="Q265" s="28"/>
      <c r="R265" s="28"/>
      <c r="S265" s="28"/>
    </row>
    <row r="266" spans="1:25" ht="15" customHeight="1" x14ac:dyDescent="0.25">
      <c r="A266" s="29"/>
      <c r="B266" s="137"/>
      <c r="C266" s="137"/>
      <c r="D266" s="137"/>
      <c r="E266" s="29" t="s">
        <v>20</v>
      </c>
      <c r="F266" s="29"/>
      <c r="G266" s="29"/>
      <c r="H266" s="29"/>
      <c r="I266" s="29"/>
      <c r="J266" s="22"/>
      <c r="K266" s="22"/>
      <c r="L266" s="22"/>
      <c r="M266" s="22"/>
      <c r="N266" s="22"/>
      <c r="O266" s="30"/>
      <c r="P266" s="30"/>
      <c r="Q266" s="30"/>
      <c r="R266" s="30"/>
      <c r="S266" s="30"/>
    </row>
    <row r="267" spans="1:25" ht="15" customHeight="1" x14ac:dyDescent="0.25"/>
    <row r="268" spans="1:25" ht="15" customHeight="1" x14ac:dyDescent="0.25">
      <c r="Q268" s="3"/>
      <c r="R268" s="3"/>
      <c r="S268" s="3"/>
    </row>
    <row r="269" spans="1:25" ht="15" customHeight="1" x14ac:dyDescent="0.25">
      <c r="Q269" s="3"/>
      <c r="R269" s="3"/>
      <c r="S269" s="3"/>
    </row>
    <row r="270" spans="1:25" ht="15" customHeight="1" x14ac:dyDescent="0.25"/>
  </sheetData>
  <autoFilter ref="A14:Z259">
    <filterColumn colId="1" showButton="0"/>
    <filterColumn colId="2" showButton="0"/>
    <filterColumn colId="3" showButton="0"/>
    <filterColumn colId="9" showButton="0"/>
  </autoFilter>
  <mergeCells count="520">
    <mergeCell ref="A264:B264"/>
    <mergeCell ref="O264:P264"/>
    <mergeCell ref="B266:D266"/>
    <mergeCell ref="B259:E259"/>
    <mergeCell ref="J259:K259"/>
    <mergeCell ref="B260:D260"/>
    <mergeCell ref="J260:K260"/>
    <mergeCell ref="A263:D263"/>
    <mergeCell ref="O263:P263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B250:E250"/>
    <mergeCell ref="J250:K250"/>
    <mergeCell ref="B251:E251"/>
    <mergeCell ref="J251:K251"/>
    <mergeCell ref="B252:E252"/>
    <mergeCell ref="J252:K252"/>
    <mergeCell ref="B248:E248"/>
    <mergeCell ref="J248:K248"/>
    <mergeCell ref="B249:E249"/>
    <mergeCell ref="J249:K249"/>
    <mergeCell ref="B245:E245"/>
    <mergeCell ref="J245:K245"/>
    <mergeCell ref="B246:E246"/>
    <mergeCell ref="J246:K246"/>
    <mergeCell ref="B247:E247"/>
    <mergeCell ref="J247:K247"/>
    <mergeCell ref="B242:E242"/>
    <mergeCell ref="J242:K242"/>
    <mergeCell ref="B243:E243"/>
    <mergeCell ref="J243:K243"/>
    <mergeCell ref="B244:E244"/>
    <mergeCell ref="J244:K244"/>
    <mergeCell ref="B239:E239"/>
    <mergeCell ref="J239:K239"/>
    <mergeCell ref="B240:E240"/>
    <mergeCell ref="J240:K240"/>
    <mergeCell ref="B241:E241"/>
    <mergeCell ref="J241:K241"/>
    <mergeCell ref="B236:E236"/>
    <mergeCell ref="J236:K236"/>
    <mergeCell ref="B237:E237"/>
    <mergeCell ref="J237:K237"/>
    <mergeCell ref="B238:E238"/>
    <mergeCell ref="J238:K238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27:E227"/>
    <mergeCell ref="J227:K227"/>
    <mergeCell ref="B228:E228"/>
    <mergeCell ref="J228:K228"/>
    <mergeCell ref="B229:D229"/>
    <mergeCell ref="J229:K229"/>
    <mergeCell ref="B224:E224"/>
    <mergeCell ref="J224:K224"/>
    <mergeCell ref="B225:E225"/>
    <mergeCell ref="J225:K225"/>
    <mergeCell ref="B226:E226"/>
    <mergeCell ref="J226:K226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5:E215"/>
    <mergeCell ref="J215:K215"/>
    <mergeCell ref="B216:E216"/>
    <mergeCell ref="J216:K216"/>
    <mergeCell ref="B217:E217"/>
    <mergeCell ref="J217:K217"/>
    <mergeCell ref="B212:E212"/>
    <mergeCell ref="J212:K212"/>
    <mergeCell ref="B213:E213"/>
    <mergeCell ref="J213:K213"/>
    <mergeCell ref="B214:E214"/>
    <mergeCell ref="J214:K214"/>
    <mergeCell ref="B209:E209"/>
    <mergeCell ref="J209:K209"/>
    <mergeCell ref="B210:E210"/>
    <mergeCell ref="J210:K210"/>
    <mergeCell ref="B211:E211"/>
    <mergeCell ref="J211:K211"/>
    <mergeCell ref="B206:E206"/>
    <mergeCell ref="J206:K206"/>
    <mergeCell ref="B207:E207"/>
    <mergeCell ref="J207:K207"/>
    <mergeCell ref="B208:E208"/>
    <mergeCell ref="J208:K208"/>
    <mergeCell ref="B202:E202"/>
    <mergeCell ref="J202:K202"/>
    <mergeCell ref="B203:E203"/>
    <mergeCell ref="J203:K203"/>
    <mergeCell ref="B204:E204"/>
    <mergeCell ref="J204:K204"/>
    <mergeCell ref="B199:E199"/>
    <mergeCell ref="J199:K199"/>
    <mergeCell ref="B200:E200"/>
    <mergeCell ref="J200:K200"/>
    <mergeCell ref="B201:E201"/>
    <mergeCell ref="J201:K201"/>
    <mergeCell ref="B196:E196"/>
    <mergeCell ref="J196:K196"/>
    <mergeCell ref="B197:E197"/>
    <mergeCell ref="J197:K197"/>
    <mergeCell ref="B198:E198"/>
    <mergeCell ref="J198:K198"/>
    <mergeCell ref="B193:E193"/>
    <mergeCell ref="J193:K193"/>
    <mergeCell ref="B194:E194"/>
    <mergeCell ref="J194:K194"/>
    <mergeCell ref="B195:E195"/>
    <mergeCell ref="J195:K195"/>
    <mergeCell ref="B190:E190"/>
    <mergeCell ref="J190:K190"/>
    <mergeCell ref="B191:E191"/>
    <mergeCell ref="J191:K191"/>
    <mergeCell ref="B192:E192"/>
    <mergeCell ref="J192:K192"/>
    <mergeCell ref="B187:E187"/>
    <mergeCell ref="J187:K187"/>
    <mergeCell ref="B188:E188"/>
    <mergeCell ref="F188:G188"/>
    <mergeCell ref="J188:K188"/>
    <mergeCell ref="B189:E189"/>
    <mergeCell ref="J189:K189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12:E112"/>
    <mergeCell ref="J112:K112"/>
    <mergeCell ref="B113:E113"/>
    <mergeCell ref="J113:K113"/>
    <mergeCell ref="B114:E114"/>
    <mergeCell ref="J114:K114"/>
    <mergeCell ref="B109:E109"/>
    <mergeCell ref="J109:K109"/>
    <mergeCell ref="B110:E110"/>
    <mergeCell ref="J110:K110"/>
    <mergeCell ref="B111:E111"/>
    <mergeCell ref="J111:K111"/>
    <mergeCell ref="B106:E106"/>
    <mergeCell ref="J106:K106"/>
    <mergeCell ref="B107:E107"/>
    <mergeCell ref="J107:K107"/>
    <mergeCell ref="B108:E108"/>
    <mergeCell ref="J108:K108"/>
    <mergeCell ref="B103:E103"/>
    <mergeCell ref="J103:K103"/>
    <mergeCell ref="B104:E104"/>
    <mergeCell ref="J104:K104"/>
    <mergeCell ref="B105:E105"/>
    <mergeCell ref="J105:K105"/>
    <mergeCell ref="B100:E100"/>
    <mergeCell ref="J100:K100"/>
    <mergeCell ref="B101:E101"/>
    <mergeCell ref="J101:K101"/>
    <mergeCell ref="B102:E102"/>
    <mergeCell ref="J102:K102"/>
    <mergeCell ref="B97:E97"/>
    <mergeCell ref="J97:K97"/>
    <mergeCell ref="B98:E98"/>
    <mergeCell ref="J98:K98"/>
    <mergeCell ref="B99:E99"/>
    <mergeCell ref="J99:K99"/>
    <mergeCell ref="B94:D94"/>
    <mergeCell ref="J94:K94"/>
    <mergeCell ref="B95:E95"/>
    <mergeCell ref="J95:K95"/>
    <mergeCell ref="B96:E96"/>
    <mergeCell ref="J96:K96"/>
    <mergeCell ref="B91:D91"/>
    <mergeCell ref="J91:K91"/>
    <mergeCell ref="B92:D92"/>
    <mergeCell ref="J92:K92"/>
    <mergeCell ref="B93:D93"/>
    <mergeCell ref="J93:K93"/>
    <mergeCell ref="B88:E88"/>
    <mergeCell ref="J88:K88"/>
    <mergeCell ref="B89:E89"/>
    <mergeCell ref="J89:K89"/>
    <mergeCell ref="B90:D90"/>
    <mergeCell ref="J90:K90"/>
    <mergeCell ref="B85:E85"/>
    <mergeCell ref="J85:K85"/>
    <mergeCell ref="B86:E86"/>
    <mergeCell ref="J86:K86"/>
    <mergeCell ref="B87:E87"/>
    <mergeCell ref="J87:K87"/>
    <mergeCell ref="B82:E82"/>
    <mergeCell ref="J82:K82"/>
    <mergeCell ref="B83:E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в проект 2024-2026 </vt:lpstr>
      <vt:lpstr>'РИД в проект 2024-2026 '!Заголовки_для_печати</vt:lpstr>
      <vt:lpstr>'РИД в проект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2023-11-23T05:54:14Z</cp:lastPrinted>
  <dcterms:created xsi:type="dcterms:W3CDTF">2018-10-29T15:11:26Z</dcterms:created>
  <dcterms:modified xsi:type="dcterms:W3CDTF">2023-11-29T12:29:45Z</dcterms:modified>
</cp:coreProperties>
</file>