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0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7" i="1"/>
  <c r="I18" i="1"/>
  <c r="I19" i="1"/>
  <c r="I20" i="1"/>
  <c r="H11" i="1"/>
  <c r="H12" i="1"/>
  <c r="H13" i="1"/>
  <c r="H14" i="1"/>
  <c r="H15" i="1"/>
  <c r="H17" i="1"/>
  <c r="H18" i="1"/>
  <c r="H19" i="1"/>
  <c r="H20" i="1"/>
  <c r="J10" i="1"/>
  <c r="J16" i="1"/>
  <c r="G16" i="1"/>
  <c r="I16" i="1" s="1"/>
  <c r="F10" i="1"/>
  <c r="G10" i="1"/>
  <c r="H10" i="1" s="1"/>
  <c r="E10" i="1"/>
  <c r="E9" i="1" s="1"/>
  <c r="F16" i="1"/>
  <c r="F9" i="1" s="1"/>
  <c r="E16" i="1"/>
  <c r="K11" i="1"/>
  <c r="L11" i="1"/>
  <c r="K12" i="1"/>
  <c r="L12" i="1"/>
  <c r="K13" i="1"/>
  <c r="L13" i="1"/>
  <c r="K14" i="1"/>
  <c r="L14" i="1"/>
  <c r="K15" i="1"/>
  <c r="L15" i="1"/>
  <c r="K17" i="1"/>
  <c r="L17" i="1"/>
  <c r="K18" i="1"/>
  <c r="L18" i="1"/>
  <c r="K19" i="1"/>
  <c r="L19" i="1"/>
  <c r="K20" i="1"/>
  <c r="L20" i="1"/>
  <c r="J9" i="1" l="1"/>
  <c r="G9" i="1"/>
  <c r="H9" i="1" s="1"/>
  <c r="H16" i="1"/>
  <c r="L16" i="1"/>
  <c r="L10" i="1"/>
  <c r="I10" i="1"/>
  <c r="K10" i="1"/>
  <c r="K16" i="1"/>
  <c r="K9" i="1" l="1"/>
  <c r="L9" i="1"/>
  <c r="I9" i="1"/>
</calcChain>
</file>

<file path=xl/sharedStrings.xml><?xml version="1.0" encoding="utf-8"?>
<sst xmlns="http://schemas.openxmlformats.org/spreadsheetml/2006/main" count="34" uniqueCount="31">
  <si>
    <t>КБК</t>
  </si>
  <si>
    <t>2024 год</t>
  </si>
  <si>
    <t>2023 год</t>
  </si>
  <si>
    <t>первоначальный план</t>
  </si>
  <si>
    <t>руб</t>
  </si>
  <si>
    <t>%</t>
  </si>
  <si>
    <t xml:space="preserve">утверждено </t>
  </si>
  <si>
    <t>исполнено</t>
  </si>
  <si>
    <t>% исп  год ут. плана</t>
  </si>
  <si>
    <t>% исп  год первон. плана</t>
  </si>
  <si>
    <t>ИТОГО ДОХОДОВ</t>
  </si>
  <si>
    <t>НАЛОГОВЫЕ И НЕНАЛОГОВЫЕ ДОХОДЫ</t>
  </si>
  <si>
    <t>Налог на доходы физических лиц</t>
  </si>
  <si>
    <t>000 101 02 000 01 0000 000</t>
  </si>
  <si>
    <t>Акцизы</t>
  </si>
  <si>
    <t>000 103 02 000 01 0000 000</t>
  </si>
  <si>
    <t>Налоги на совокупный доход</t>
  </si>
  <si>
    <t>000 105 00 000 00 0000 000</t>
  </si>
  <si>
    <t>000 106 00 000 000000 000</t>
  </si>
  <si>
    <t xml:space="preserve">Иные налоговые и неналоговые доходы </t>
  </si>
  <si>
    <t>БЕЗВОЗМЕЗДНЫЕ ПОСТУПЛЕНИЯ</t>
  </si>
  <si>
    <t>Дотации на выравнивание бюджетной обеспеченности</t>
  </si>
  <si>
    <t xml:space="preserve">  000 2 02 00 000 00 0000 000</t>
  </si>
  <si>
    <t>Субсидии</t>
  </si>
  <si>
    <t>Субвенции</t>
  </si>
  <si>
    <t>Иные безвозмездные поступления</t>
  </si>
  <si>
    <t>Налоги на имущество</t>
  </si>
  <si>
    <t>Сведения об исполнении бюджета Андроповского муниципального округа Ставропольского края за 9 месяцев 2024 года 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</t>
  </si>
  <si>
    <t>01.10.2024 г.</t>
  </si>
  <si>
    <t>01.10.2023 г.</t>
  </si>
  <si>
    <t>2024 год к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</si>
</sst>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6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3" fontId="10" fillId="2" borderId="21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9" xfId="1" applyNumberFormat="1" applyFont="1" applyFill="1" applyBorder="1" applyAlignment="1" applyProtection="1">
      <alignment horizontal="left" vertical="center" wrapText="1"/>
      <protection locked="0"/>
    </xf>
    <xf numFmtId="3" fontId="4" fillId="2" borderId="31" xfId="1" applyNumberFormat="1" applyFont="1" applyFill="1" applyBorder="1" applyAlignment="1" applyProtection="1">
      <alignment horizontal="left" vertical="center" wrapText="1"/>
      <protection locked="0"/>
    </xf>
    <xf numFmtId="3" fontId="4" fillId="2" borderId="30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3" fillId="0" borderId="20" xfId="0" applyFont="1" applyBorder="1"/>
    <xf numFmtId="0" fontId="13" fillId="0" borderId="24" xfId="0" applyFont="1" applyBorder="1"/>
    <xf numFmtId="0" fontId="13" fillId="0" borderId="18" xfId="0" applyFont="1" applyBorder="1"/>
    <xf numFmtId="1" fontId="16" fillId="0" borderId="2" xfId="0" applyNumberFormat="1" applyFont="1" applyBorder="1" applyAlignment="1">
      <alignment horizontal="center"/>
    </xf>
    <xf numFmtId="4" fontId="13" fillId="0" borderId="23" xfId="0" applyNumberFormat="1" applyFont="1" applyBorder="1"/>
    <xf numFmtId="0" fontId="13" fillId="0" borderId="23" xfId="0" applyFont="1" applyBorder="1"/>
    <xf numFmtId="1" fontId="16" fillId="0" borderId="17" xfId="0" applyNumberFormat="1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0" fontId="13" fillId="0" borderId="27" xfId="0" applyFont="1" applyBorder="1"/>
    <xf numFmtId="3" fontId="12" fillId="2" borderId="28" xfId="1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Border="1"/>
    <xf numFmtId="3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/>
    <xf numFmtId="3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0" applyNumberFormat="1" applyFont="1" applyBorder="1"/>
    <xf numFmtId="0" fontId="13" fillId="0" borderId="3" xfId="0" applyFont="1" applyFill="1" applyBorder="1"/>
    <xf numFmtId="4" fontId="13" fillId="0" borderId="3" xfId="0" applyNumberFormat="1" applyFont="1" applyFill="1" applyBorder="1"/>
    <xf numFmtId="4" fontId="13" fillId="0" borderId="3" xfId="0" applyNumberFormat="1" applyFont="1" applyBorder="1"/>
    <xf numFmtId="1" fontId="16" fillId="0" borderId="4" xfId="0" applyNumberFormat="1" applyFont="1" applyBorder="1" applyAlignment="1">
      <alignment horizontal="center"/>
    </xf>
    <xf numFmtId="0" fontId="0" fillId="0" borderId="9" xfId="0" applyBorder="1"/>
    <xf numFmtId="3" fontId="3" fillId="2" borderId="32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32" xfId="0" applyNumberFormat="1" applyFont="1" applyBorder="1"/>
    <xf numFmtId="4" fontId="13" fillId="0" borderId="32" xfId="0" applyNumberFormat="1" applyFont="1" applyBorder="1"/>
    <xf numFmtId="1" fontId="16" fillId="0" borderId="33" xfId="0" applyNumberFormat="1" applyFont="1" applyBorder="1" applyAlignment="1">
      <alignment horizontal="center"/>
    </xf>
    <xf numFmtId="3" fontId="4" fillId="2" borderId="25" xfId="1" applyNumberFormat="1" applyFont="1" applyFill="1" applyBorder="1" applyAlignment="1" applyProtection="1">
      <alignment horizontal="left" vertical="center" wrapText="1"/>
      <protection locked="0"/>
    </xf>
    <xf numFmtId="3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0" applyNumberFormat="1" applyFont="1" applyFill="1" applyBorder="1"/>
    <xf numFmtId="1" fontId="16" fillId="0" borderId="6" xfId="0" applyNumberFormat="1" applyFont="1" applyBorder="1" applyAlignment="1">
      <alignment horizontal="center"/>
    </xf>
    <xf numFmtId="3" fontId="5" fillId="2" borderId="16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16" xfId="0" applyNumberFormat="1" applyFont="1" applyBorder="1"/>
    <xf numFmtId="4" fontId="13" fillId="0" borderId="16" xfId="0" applyNumberFormat="1" applyFont="1" applyBorder="1"/>
    <xf numFmtId="3" fontId="5" fillId="0" borderId="15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15" xfId="0" applyNumberFormat="1" applyFont="1" applyFill="1" applyBorder="1"/>
    <xf numFmtId="4" fontId="13" fillId="0" borderId="15" xfId="0" applyNumberFormat="1" applyFont="1" applyBorder="1"/>
    <xf numFmtId="3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2" fillId="0" borderId="21" xfId="1" applyNumberFormat="1" applyFont="1" applyFill="1" applyBorder="1" applyAlignment="1" applyProtection="1">
      <alignment horizontal="left" vertical="center" wrapText="1"/>
      <protection locked="0"/>
    </xf>
    <xf numFmtId="3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6" xfId="0" applyNumberFormat="1" applyFont="1" applyFill="1" applyBorder="1"/>
    <xf numFmtId="1" fontId="18" fillId="0" borderId="17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/>
    </xf>
    <xf numFmtId="4" fontId="14" fillId="0" borderId="34" xfId="0" applyNumberFormat="1" applyFont="1" applyBorder="1"/>
    <xf numFmtId="4" fontId="14" fillId="0" borderId="35" xfId="0" applyNumberFormat="1" applyFont="1" applyBorder="1"/>
    <xf numFmtId="4" fontId="13" fillId="0" borderId="36" xfId="0" applyNumberFormat="1" applyFont="1" applyFill="1" applyBorder="1"/>
    <xf numFmtId="4" fontId="13" fillId="0" borderId="37" xfId="0" applyNumberFormat="1" applyFont="1" applyFill="1" applyBorder="1"/>
    <xf numFmtId="4" fontId="17" fillId="0" borderId="38" xfId="0" applyNumberFormat="1" applyFont="1" applyFill="1" applyBorder="1"/>
    <xf numFmtId="4" fontId="14" fillId="0" borderId="35" xfId="0" applyNumberFormat="1" applyFont="1" applyFill="1" applyBorder="1"/>
    <xf numFmtId="4" fontId="13" fillId="0" borderId="36" xfId="0" applyNumberFormat="1" applyFont="1" applyBorder="1"/>
    <xf numFmtId="4" fontId="13" fillId="0" borderId="37" xfId="0" applyNumberFormat="1" applyFont="1" applyBorder="1"/>
    <xf numFmtId="4" fontId="13" fillId="0" borderId="39" xfId="0" applyNumberFormat="1" applyFont="1" applyFill="1" applyBorder="1"/>
    <xf numFmtId="0" fontId="13" fillId="0" borderId="40" xfId="0" applyFont="1" applyBorder="1" applyAlignment="1">
      <alignment horizontal="center" vertical="center"/>
    </xf>
    <xf numFmtId="4" fontId="14" fillId="0" borderId="41" xfId="0" applyNumberFormat="1" applyFont="1" applyBorder="1"/>
    <xf numFmtId="4" fontId="14" fillId="0" borderId="42" xfId="0" applyNumberFormat="1" applyFont="1" applyBorder="1"/>
    <xf numFmtId="4" fontId="13" fillId="0" borderId="43" xfId="0" applyNumberFormat="1" applyFont="1" applyFill="1" applyBorder="1"/>
    <xf numFmtId="4" fontId="13" fillId="0" borderId="44" xfId="0" applyNumberFormat="1" applyFont="1" applyFill="1" applyBorder="1"/>
    <xf numFmtId="4" fontId="17" fillId="0" borderId="45" xfId="0" applyNumberFormat="1" applyFont="1" applyFill="1" applyBorder="1"/>
    <xf numFmtId="4" fontId="14" fillId="0" borderId="42" xfId="0" applyNumberFormat="1" applyFont="1" applyFill="1" applyBorder="1"/>
    <xf numFmtId="4" fontId="13" fillId="0" borderId="43" xfId="0" applyNumberFormat="1" applyFont="1" applyBorder="1"/>
    <xf numFmtId="4" fontId="13" fillId="0" borderId="44" xfId="0" applyNumberFormat="1" applyFont="1" applyBorder="1"/>
    <xf numFmtId="4" fontId="13" fillId="0" borderId="46" xfId="0" applyNumberFormat="1" applyFont="1" applyFill="1" applyBorder="1"/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10">
    <cellStyle name="Normal 2" xfId="2"/>
    <cellStyle name="Обычный" xfId="0" builtinId="0"/>
    <cellStyle name="Обычный 10" xfId="3"/>
    <cellStyle name="Обычный 2" xfId="4"/>
    <cellStyle name="Обычный 3" xfId="5"/>
    <cellStyle name="Обычный 3 2" xfId="6"/>
    <cellStyle name="Обычный 3 3" xfId="7"/>
    <cellStyle name="Обычный 4" xfId="1"/>
    <cellStyle name="Процентный 2" xfId="8"/>
    <cellStyle name="Процентн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20"/>
  <sheetViews>
    <sheetView tabSelected="1" topLeftCell="A4" workbookViewId="0">
      <selection activeCell="K7" sqref="K7:K8"/>
    </sheetView>
  </sheetViews>
  <sheetFormatPr defaultRowHeight="15" x14ac:dyDescent="0.25"/>
  <cols>
    <col min="1" max="1" width="0.140625" customWidth="1"/>
    <col min="2" max="2" width="0.42578125" hidden="1" customWidth="1"/>
    <col min="3" max="3" width="46.5703125" customWidth="1"/>
    <col min="4" max="4" width="31.85546875" customWidth="1"/>
    <col min="5" max="5" width="18.85546875" customWidth="1"/>
    <col min="6" max="6" width="16.85546875" customWidth="1"/>
    <col min="7" max="7" width="16.7109375" customWidth="1"/>
    <col min="9" max="9" width="8.85546875" customWidth="1"/>
    <col min="10" max="10" width="17" customWidth="1"/>
    <col min="11" max="11" width="15" customWidth="1"/>
    <col min="12" max="12" width="7.28515625" customWidth="1"/>
    <col min="13" max="13" width="26" hidden="1" customWidth="1"/>
    <col min="14" max="14" width="12.7109375" customWidth="1"/>
    <col min="15" max="15" width="16.85546875" customWidth="1"/>
    <col min="16" max="16" width="12.42578125" bestFit="1" customWidth="1"/>
  </cols>
  <sheetData>
    <row r="4" spans="3:16" ht="45.75" customHeight="1" x14ac:dyDescent="0.3">
      <c r="C4" s="77" t="s">
        <v>27</v>
      </c>
      <c r="D4" s="78"/>
      <c r="E4" s="78"/>
      <c r="F4" s="78"/>
      <c r="G4" s="78"/>
      <c r="H4" s="78"/>
      <c r="I4" s="78"/>
      <c r="J4" s="78"/>
      <c r="K4" s="78"/>
      <c r="L4" s="78"/>
      <c r="M4" s="1"/>
    </row>
    <row r="5" spans="3:16" ht="15.75" thickBot="1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3:16" ht="15.75" thickBot="1" x14ac:dyDescent="0.3">
      <c r="C6" s="79"/>
      <c r="D6" s="82" t="s">
        <v>0</v>
      </c>
      <c r="E6" s="85" t="s">
        <v>1</v>
      </c>
      <c r="F6" s="86"/>
      <c r="G6" s="86"/>
      <c r="H6" s="86"/>
      <c r="I6" s="6"/>
      <c r="J6" s="7" t="s">
        <v>2</v>
      </c>
      <c r="K6" s="85" t="s">
        <v>30</v>
      </c>
      <c r="L6" s="86"/>
      <c r="M6" s="87"/>
      <c r="N6" s="28"/>
    </row>
    <row r="7" spans="3:16" ht="15.75" customHeight="1" thickBot="1" x14ac:dyDescent="0.3">
      <c r="C7" s="80"/>
      <c r="D7" s="83"/>
      <c r="E7" s="88" t="s">
        <v>3</v>
      </c>
      <c r="F7" s="85" t="s">
        <v>28</v>
      </c>
      <c r="G7" s="86"/>
      <c r="H7" s="86"/>
      <c r="I7" s="87"/>
      <c r="J7" s="8" t="s">
        <v>29</v>
      </c>
      <c r="K7" s="90" t="s">
        <v>4</v>
      </c>
      <c r="L7" s="83" t="s">
        <v>5</v>
      </c>
      <c r="M7" s="9"/>
    </row>
    <row r="8" spans="3:16" ht="36.75" thickBot="1" x14ac:dyDescent="0.3">
      <c r="C8" s="81"/>
      <c r="D8" s="84"/>
      <c r="E8" s="89"/>
      <c r="F8" s="48" t="s">
        <v>6</v>
      </c>
      <c r="G8" s="48" t="s">
        <v>7</v>
      </c>
      <c r="H8" s="69" t="s">
        <v>8</v>
      </c>
      <c r="I8" s="70" t="s">
        <v>9</v>
      </c>
      <c r="J8" s="59" t="s">
        <v>7</v>
      </c>
      <c r="K8" s="91"/>
      <c r="L8" s="84"/>
      <c r="M8" s="10"/>
    </row>
    <row r="9" spans="3:16" ht="27" customHeight="1" thickBot="1" x14ac:dyDescent="0.3">
      <c r="C9" s="18" t="s">
        <v>10</v>
      </c>
      <c r="D9" s="29"/>
      <c r="E9" s="30">
        <f>E10+E16</f>
        <v>1321806642.51</v>
      </c>
      <c r="F9" s="30">
        <f t="shared" ref="F9:G9" si="0">F10+F16</f>
        <v>1580437825.7099998</v>
      </c>
      <c r="G9" s="50">
        <f t="shared" si="0"/>
        <v>1066369435.9</v>
      </c>
      <c r="H9" s="73">
        <f>G9/F9*100</f>
        <v>67.473039340914369</v>
      </c>
      <c r="I9" s="74">
        <f>G9/E9*100</f>
        <v>80.675145789482031</v>
      </c>
      <c r="J9" s="60">
        <f t="shared" ref="J9" si="1">J10+J16</f>
        <v>1038867949.2</v>
      </c>
      <c r="K9" s="31">
        <f>G9-J9</f>
        <v>27501486.699999928</v>
      </c>
      <c r="L9" s="32">
        <f>G9/J9*100</f>
        <v>102.64725528602341</v>
      </c>
      <c r="M9" s="11"/>
    </row>
    <row r="10" spans="3:16" ht="18.75" customHeight="1" thickBot="1" x14ac:dyDescent="0.3">
      <c r="C10" s="2" t="s">
        <v>11</v>
      </c>
      <c r="D10" s="37"/>
      <c r="E10" s="38">
        <f>E11+E12+E13+E14+E15</f>
        <v>245334118.94999999</v>
      </c>
      <c r="F10" s="38">
        <f t="shared" ref="F10:G10" si="2">F11+F12+F13+F14+F15</f>
        <v>261614574.24000001</v>
      </c>
      <c r="G10" s="51">
        <f t="shared" si="2"/>
        <v>175384800.83000001</v>
      </c>
      <c r="H10" s="73">
        <f t="shared" ref="H10:H20" si="3">G10/F10*100</f>
        <v>67.039384690053808</v>
      </c>
      <c r="I10" s="74">
        <f t="shared" ref="I10:I20" si="4">G10/E10*100</f>
        <v>71.488140981215935</v>
      </c>
      <c r="J10" s="61">
        <f t="shared" ref="J10" si="5">J11+J12+J13+J14+J15</f>
        <v>149427506.34</v>
      </c>
      <c r="K10" s="39">
        <f t="shared" ref="K10:K20" si="6">G10-J10</f>
        <v>25957294.49000001</v>
      </c>
      <c r="L10" s="15">
        <f t="shared" ref="L10:L20" si="7">G10/J10*100</f>
        <v>117.37116219482246</v>
      </c>
      <c r="M10" s="13"/>
    </row>
    <row r="11" spans="3:16" ht="18.75" x14ac:dyDescent="0.25">
      <c r="C11" s="33" t="s">
        <v>12</v>
      </c>
      <c r="D11" s="34" t="s">
        <v>13</v>
      </c>
      <c r="E11" s="35">
        <v>113364960</v>
      </c>
      <c r="F11" s="35">
        <v>121299480</v>
      </c>
      <c r="G11" s="52">
        <v>95651093.180000007</v>
      </c>
      <c r="H11" s="72">
        <f t="shared" si="3"/>
        <v>78.855320055782613</v>
      </c>
      <c r="I11" s="72">
        <f t="shared" si="4"/>
        <v>84.374477951564586</v>
      </c>
      <c r="J11" s="62">
        <v>72727911.780000001</v>
      </c>
      <c r="K11" s="23">
        <f t="shared" si="6"/>
        <v>22923181.400000006</v>
      </c>
      <c r="L11" s="36">
        <f t="shared" si="7"/>
        <v>131.51909746747853</v>
      </c>
      <c r="M11" s="14"/>
    </row>
    <row r="12" spans="3:16" ht="30.75" customHeight="1" x14ac:dyDescent="0.25">
      <c r="C12" s="3" t="s">
        <v>14</v>
      </c>
      <c r="D12" s="20" t="s">
        <v>15</v>
      </c>
      <c r="E12" s="21">
        <v>22182720</v>
      </c>
      <c r="F12" s="21">
        <v>22182720</v>
      </c>
      <c r="G12" s="53">
        <v>17247552.780000001</v>
      </c>
      <c r="H12" s="49">
        <f t="shared" si="3"/>
        <v>77.752199820400747</v>
      </c>
      <c r="I12" s="49">
        <f t="shared" si="4"/>
        <v>77.752199820400747</v>
      </c>
      <c r="J12" s="63">
        <v>17938899.629999999</v>
      </c>
      <c r="K12" s="19">
        <f t="shared" si="6"/>
        <v>-691346.84999999776</v>
      </c>
      <c r="L12" s="12">
        <f t="shared" si="7"/>
        <v>96.146102245625869</v>
      </c>
      <c r="M12" s="14"/>
    </row>
    <row r="13" spans="3:16" ht="25.5" customHeight="1" x14ac:dyDescent="0.25">
      <c r="C13" s="3" t="s">
        <v>16</v>
      </c>
      <c r="D13" s="20" t="s">
        <v>17</v>
      </c>
      <c r="E13" s="21">
        <v>22828900</v>
      </c>
      <c r="F13" s="21">
        <v>27798440.149999999</v>
      </c>
      <c r="G13" s="53">
        <v>21757626.84</v>
      </c>
      <c r="H13" s="49">
        <f t="shared" si="3"/>
        <v>78.269236412533033</v>
      </c>
      <c r="I13" s="49">
        <f t="shared" si="4"/>
        <v>95.307381608399879</v>
      </c>
      <c r="J13" s="63">
        <v>18190973.710000001</v>
      </c>
      <c r="K13" s="19">
        <f t="shared" si="6"/>
        <v>3566653.129999999</v>
      </c>
      <c r="L13" s="12">
        <f t="shared" si="7"/>
        <v>119.60671917215365</v>
      </c>
      <c r="M13" s="14"/>
    </row>
    <row r="14" spans="3:16" ht="24.75" customHeight="1" x14ac:dyDescent="0.25">
      <c r="C14" s="3" t="s">
        <v>26</v>
      </c>
      <c r="D14" s="20" t="s">
        <v>18</v>
      </c>
      <c r="E14" s="21">
        <v>57669000</v>
      </c>
      <c r="F14" s="21">
        <v>57669000</v>
      </c>
      <c r="G14" s="53">
        <v>19424523.100000001</v>
      </c>
      <c r="H14" s="49">
        <f t="shared" si="3"/>
        <v>33.682781216944981</v>
      </c>
      <c r="I14" s="49">
        <f t="shared" si="4"/>
        <v>33.682781216944981</v>
      </c>
      <c r="J14" s="63">
        <v>15626016.48</v>
      </c>
      <c r="K14" s="19">
        <f t="shared" si="6"/>
        <v>3798506.620000001</v>
      </c>
      <c r="L14" s="12">
        <f t="shared" si="7"/>
        <v>124.30886096185661</v>
      </c>
      <c r="M14" s="14"/>
    </row>
    <row r="15" spans="3:16" ht="38.25" thickBot="1" x14ac:dyDescent="0.3">
      <c r="C15" s="4" t="s">
        <v>19</v>
      </c>
      <c r="D15" s="40"/>
      <c r="E15" s="41">
        <v>29288538.949999996</v>
      </c>
      <c r="F15" s="41">
        <v>32664934.09</v>
      </c>
      <c r="G15" s="54">
        <v>21304004.93</v>
      </c>
      <c r="H15" s="71">
        <f t="shared" si="3"/>
        <v>65.219800754234441</v>
      </c>
      <c r="I15" s="71">
        <f t="shared" si="4"/>
        <v>72.738366930385936</v>
      </c>
      <c r="J15" s="64">
        <v>24943704.739999998</v>
      </c>
      <c r="K15" s="42">
        <f t="shared" si="6"/>
        <v>-3639699.8099999987</v>
      </c>
      <c r="L15" s="16">
        <f t="shared" si="7"/>
        <v>85.408343115273738</v>
      </c>
      <c r="M15" s="13"/>
      <c r="N15" s="76"/>
      <c r="O15" s="76"/>
      <c r="P15" s="76"/>
    </row>
    <row r="16" spans="3:16" ht="16.5" thickBot="1" x14ac:dyDescent="0.3">
      <c r="C16" s="44" t="s">
        <v>20</v>
      </c>
      <c r="D16" s="45"/>
      <c r="E16" s="46">
        <f>E17+E18+E19+E20</f>
        <v>1076472523.5599999</v>
      </c>
      <c r="F16" s="46">
        <f>F17+F18+F19+F20</f>
        <v>1318823251.4699998</v>
      </c>
      <c r="G16" s="55">
        <f>G17+G18+G19+G20</f>
        <v>890984635.06999993</v>
      </c>
      <c r="H16" s="73">
        <f t="shared" si="3"/>
        <v>67.559063284400082</v>
      </c>
      <c r="I16" s="74">
        <f t="shared" si="4"/>
        <v>82.768915654570222</v>
      </c>
      <c r="J16" s="65">
        <f t="shared" ref="J16" si="8">J17+J18+J19+J20</f>
        <v>889440442.86000001</v>
      </c>
      <c r="K16" s="38">
        <f t="shared" si="6"/>
        <v>1544192.2099999189</v>
      </c>
      <c r="L16" s="47">
        <f t="shared" si="7"/>
        <v>100.17361389651167</v>
      </c>
      <c r="M16" s="13"/>
    </row>
    <row r="17" spans="3:15" ht="37.5" x14ac:dyDescent="0.25">
      <c r="C17" s="33" t="s">
        <v>21</v>
      </c>
      <c r="D17" s="43" t="s">
        <v>22</v>
      </c>
      <c r="E17" s="23">
        <v>401699000</v>
      </c>
      <c r="F17" s="23">
        <v>401699000</v>
      </c>
      <c r="G17" s="56">
        <v>301274253</v>
      </c>
      <c r="H17" s="72">
        <f t="shared" si="3"/>
        <v>75.000000746827851</v>
      </c>
      <c r="I17" s="72">
        <f t="shared" si="4"/>
        <v>75.000000746827851</v>
      </c>
      <c r="J17" s="66">
        <v>255822750</v>
      </c>
      <c r="K17" s="23">
        <f t="shared" si="6"/>
        <v>45451503</v>
      </c>
      <c r="L17" s="36">
        <f t="shared" si="7"/>
        <v>117.76679478271576</v>
      </c>
      <c r="M17" s="14"/>
    </row>
    <row r="18" spans="3:15" ht="18.75" x14ac:dyDescent="0.25">
      <c r="C18" s="3" t="s">
        <v>23</v>
      </c>
      <c r="D18" s="22" t="s">
        <v>22</v>
      </c>
      <c r="E18" s="19">
        <v>256029984.08000001</v>
      </c>
      <c r="F18" s="19">
        <v>442724104.75999999</v>
      </c>
      <c r="G18" s="57">
        <v>244851768.50999999</v>
      </c>
      <c r="H18" s="49">
        <f t="shared" si="3"/>
        <v>55.305723333662563</v>
      </c>
      <c r="I18" s="49">
        <f t="shared" si="4"/>
        <v>95.63402090963406</v>
      </c>
      <c r="J18" s="67">
        <v>242555116.75999999</v>
      </c>
      <c r="K18" s="19">
        <f t="shared" si="6"/>
        <v>2296651.75</v>
      </c>
      <c r="L18" s="12">
        <f t="shared" si="7"/>
        <v>100.94685767947433</v>
      </c>
      <c r="M18" s="14"/>
    </row>
    <row r="19" spans="3:15" ht="18.75" x14ac:dyDescent="0.25">
      <c r="C19" s="3" t="s">
        <v>24</v>
      </c>
      <c r="D19" s="22" t="s">
        <v>22</v>
      </c>
      <c r="E19" s="19">
        <v>417471841.87</v>
      </c>
      <c r="F19" s="19">
        <v>448001715.39999998</v>
      </c>
      <c r="G19" s="57">
        <v>328182193.50999999</v>
      </c>
      <c r="H19" s="49">
        <f t="shared" si="3"/>
        <v>73.254673415029515</v>
      </c>
      <c r="I19" s="49">
        <f t="shared" si="4"/>
        <v>78.611815359799834</v>
      </c>
      <c r="J19" s="67">
        <v>386953950.75999999</v>
      </c>
      <c r="K19" s="19">
        <f t="shared" si="6"/>
        <v>-58771757.25</v>
      </c>
      <c r="L19" s="12">
        <f t="shared" si="7"/>
        <v>84.811692157537394</v>
      </c>
      <c r="M19" s="17"/>
    </row>
    <row r="20" spans="3:15" ht="19.5" thickBot="1" x14ac:dyDescent="0.3">
      <c r="C20" s="5" t="s">
        <v>25</v>
      </c>
      <c r="D20" s="24"/>
      <c r="E20" s="25">
        <v>1271697.6100000001</v>
      </c>
      <c r="F20" s="25">
        <v>26398431.309999999</v>
      </c>
      <c r="G20" s="58">
        <v>16676420.050000001</v>
      </c>
      <c r="H20" s="75">
        <f t="shared" si="3"/>
        <v>63.172011450857688</v>
      </c>
      <c r="I20" s="75">
        <f t="shared" si="4"/>
        <v>1311.3510569544908</v>
      </c>
      <c r="J20" s="68">
        <v>4108625.34</v>
      </c>
      <c r="K20" s="26">
        <f t="shared" si="6"/>
        <v>12567794.710000001</v>
      </c>
      <c r="L20" s="27">
        <f t="shared" si="7"/>
        <v>405.88806887901836</v>
      </c>
      <c r="M20" s="10"/>
      <c r="O20" s="76"/>
    </row>
  </sheetData>
  <mergeCells count="9">
    <mergeCell ref="C4:L4"/>
    <mergeCell ref="C6:C8"/>
    <mergeCell ref="D6:D8"/>
    <mergeCell ref="E6:H6"/>
    <mergeCell ref="K6:M6"/>
    <mergeCell ref="E7:E8"/>
    <mergeCell ref="F7:I7"/>
    <mergeCell ref="K7:K8"/>
    <mergeCell ref="L7:L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Буклова Е.И.</dc:creator>
  <cp:lastModifiedBy>Микулина Г.В.</cp:lastModifiedBy>
  <cp:lastPrinted>2024-10-09T11:34:04Z</cp:lastPrinted>
  <dcterms:created xsi:type="dcterms:W3CDTF">2024-07-04T05:09:14Z</dcterms:created>
  <dcterms:modified xsi:type="dcterms:W3CDTF">2024-10-17T06:14:40Z</dcterms:modified>
</cp:coreProperties>
</file>