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6295" windowHeight="12090"/>
  </bookViews>
  <sheets>
    <sheet name="РАСХОДЫ 2024" sheetId="2" r:id="rId1"/>
  </sheets>
  <definedNames>
    <definedName name="_xlnm._FilterDatabase" localSheetId="0" hidden="1">'РАСХОДЫ 2024'!$A$5:$S$48</definedName>
    <definedName name="Z_003E8F59_5F13_4935_90FD_6DB9195394DB_.wvu.PrintTitles" localSheetId="0" hidden="1">'РАСХОДЫ 2024'!#REF!</definedName>
    <definedName name="Z_551D3239_9A12_40C1_B446_8EE00A95DB83_.wvu.PrintTitles" localSheetId="0" hidden="1">'РАСХОДЫ 2024'!#REF!</definedName>
    <definedName name="Z_D6796523_539D_49C6_87C2_FCE694A34813_.wvu.PrintTitles" localSheetId="0" hidden="1">'РАСХОДЫ 2024'!#REF!</definedName>
    <definedName name="_xlnm.Print_Titles" localSheetId="0">'РАСХОДЫ 2024'!#REF!</definedName>
  </definedNames>
  <calcPr calcId="145621"/>
</workbook>
</file>

<file path=xl/calcChain.xml><?xml version="1.0" encoding="utf-8"?>
<calcChain xmlns="http://schemas.openxmlformats.org/spreadsheetml/2006/main">
  <c r="V22" i="2" l="1"/>
  <c r="O22" i="2"/>
  <c r="O23" i="2"/>
  <c r="Q22" i="2"/>
  <c r="F47" i="2"/>
  <c r="V47" i="2"/>
  <c r="F35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7" i="2"/>
  <c r="Q47" i="2"/>
  <c r="O47" i="2"/>
  <c r="M47" i="2"/>
  <c r="K47" i="2"/>
  <c r="I47" i="2"/>
  <c r="G47" i="2"/>
  <c r="Q35" i="2"/>
  <c r="O35" i="2"/>
  <c r="M35" i="2"/>
  <c r="K35" i="2"/>
  <c r="I35" i="2"/>
  <c r="V35" i="2"/>
  <c r="U48" i="2"/>
  <c r="T48" i="2"/>
  <c r="S48" i="2" s="1"/>
  <c r="R48" i="2"/>
  <c r="P48" i="2"/>
  <c r="N48" i="2"/>
  <c r="J48" i="2"/>
  <c r="G22" i="2"/>
  <c r="G35" i="2"/>
  <c r="I7" i="2"/>
  <c r="E48" i="2" l="1"/>
  <c r="V48" i="2" l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3" i="2"/>
  <c r="V24" i="2"/>
  <c r="V25" i="2"/>
  <c r="V26" i="2"/>
  <c r="V27" i="2"/>
  <c r="V28" i="2"/>
  <c r="V29" i="2"/>
  <c r="V30" i="2"/>
  <c r="V31" i="2"/>
  <c r="V32" i="2"/>
  <c r="V33" i="2"/>
  <c r="V34" i="2"/>
  <c r="V36" i="2"/>
  <c r="V37" i="2"/>
  <c r="V38" i="2"/>
  <c r="V39" i="2"/>
  <c r="V40" i="2"/>
  <c r="V41" i="2"/>
  <c r="V42" i="2"/>
  <c r="V43" i="2"/>
  <c r="V44" i="2"/>
  <c r="V45" i="2"/>
  <c r="V46" i="2"/>
  <c r="V7" i="2"/>
  <c r="Q48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3" i="2"/>
  <c r="Q24" i="2"/>
  <c r="Q25" i="2"/>
  <c r="Q26" i="2"/>
  <c r="Q27" i="2"/>
  <c r="Q28" i="2"/>
  <c r="Q29" i="2"/>
  <c r="Q30" i="2"/>
  <c r="Q31" i="2"/>
  <c r="Q32" i="2"/>
  <c r="Q33" i="2"/>
  <c r="Q34" i="2"/>
  <c r="Q36" i="2"/>
  <c r="Q37" i="2"/>
  <c r="Q38" i="2"/>
  <c r="Q39" i="2"/>
  <c r="Q40" i="2"/>
  <c r="Q41" i="2"/>
  <c r="Q42" i="2"/>
  <c r="Q43" i="2"/>
  <c r="Q44" i="2"/>
  <c r="Q45" i="2"/>
  <c r="Q46" i="2"/>
  <c r="Q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4" i="2"/>
  <c r="O25" i="2"/>
  <c r="O26" i="2"/>
  <c r="O27" i="2"/>
  <c r="O28" i="2"/>
  <c r="O29" i="2"/>
  <c r="O30" i="2"/>
  <c r="O31" i="2"/>
  <c r="O32" i="2"/>
  <c r="O33" i="2"/>
  <c r="O34" i="2"/>
  <c r="O36" i="2"/>
  <c r="O37" i="2"/>
  <c r="O38" i="2"/>
  <c r="O39" i="2"/>
  <c r="O40" i="2"/>
  <c r="O41" i="2"/>
  <c r="O42" i="2"/>
  <c r="O43" i="2"/>
  <c r="O44" i="2"/>
  <c r="O45" i="2"/>
  <c r="O46" i="2"/>
  <c r="O48" i="2"/>
  <c r="O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3" i="2"/>
  <c r="M24" i="2"/>
  <c r="M25" i="2"/>
  <c r="M26" i="2"/>
  <c r="M27" i="2"/>
  <c r="M28" i="2"/>
  <c r="M29" i="2"/>
  <c r="M30" i="2"/>
  <c r="M31" i="2"/>
  <c r="M32" i="2"/>
  <c r="M33" i="2"/>
  <c r="M34" i="2"/>
  <c r="M36" i="2"/>
  <c r="M37" i="2"/>
  <c r="M38" i="2"/>
  <c r="M39" i="2"/>
  <c r="M40" i="2"/>
  <c r="M41" i="2"/>
  <c r="M42" i="2"/>
  <c r="M43" i="2"/>
  <c r="M44" i="2"/>
  <c r="M45" i="2"/>
  <c r="M46" i="2"/>
  <c r="M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3" i="2"/>
  <c r="K24" i="2"/>
  <c r="K25" i="2"/>
  <c r="K26" i="2"/>
  <c r="K27" i="2"/>
  <c r="K28" i="2"/>
  <c r="K29" i="2"/>
  <c r="K30" i="2"/>
  <c r="K31" i="2"/>
  <c r="K32" i="2"/>
  <c r="K33" i="2"/>
  <c r="K34" i="2"/>
  <c r="K36" i="2"/>
  <c r="K37" i="2"/>
  <c r="K38" i="2"/>
  <c r="K39" i="2"/>
  <c r="K40" i="2"/>
  <c r="K41" i="2"/>
  <c r="K42" i="2"/>
  <c r="K43" i="2"/>
  <c r="K44" i="2"/>
  <c r="K45" i="2"/>
  <c r="K46" i="2"/>
  <c r="K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4" i="2"/>
  <c r="I36" i="2"/>
  <c r="I37" i="2"/>
  <c r="I38" i="2"/>
  <c r="I39" i="2"/>
  <c r="I40" i="2"/>
  <c r="I41" i="2"/>
  <c r="I42" i="2"/>
  <c r="I43" i="2"/>
  <c r="I44" i="2"/>
  <c r="I45" i="2"/>
  <c r="I46" i="2"/>
  <c r="L48" i="2" l="1"/>
  <c r="H48" i="2"/>
  <c r="I48" i="2" l="1"/>
  <c r="M48" i="2"/>
  <c r="K48" i="2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4" i="2"/>
  <c r="G34" i="2" s="1"/>
  <c r="F33" i="2"/>
  <c r="G33" i="2" s="1"/>
  <c r="F32" i="2"/>
  <c r="G32" i="2" s="1"/>
  <c r="F31" i="2"/>
  <c r="G31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29" i="2" l="1"/>
  <c r="G29" i="2" s="1"/>
  <c r="F30" i="2"/>
  <c r="G30" i="2" s="1"/>
  <c r="F7" i="2"/>
  <c r="G7" i="2" s="1"/>
  <c r="F48" i="2" l="1"/>
  <c r="G48" i="2" s="1"/>
  <c r="J52" i="2" s="1"/>
</calcChain>
</file>

<file path=xl/sharedStrings.xml><?xml version="1.0" encoding="utf-8"?>
<sst xmlns="http://schemas.openxmlformats.org/spreadsheetml/2006/main" count="84" uniqueCount="62">
  <si>
    <t>Наименование</t>
  </si>
  <si>
    <t>внесенные изменения</t>
  </si>
  <si>
    <t>утвержденные значения</t>
  </si>
  <si>
    <t>Рз</t>
  </si>
  <si>
    <t>Пр</t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</si>
  <si>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</si>
  <si>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</si>
  <si>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</si>
  <si>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</si>
  <si>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</si>
  <si>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</si>
  <si>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</si>
  <si>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</si>
  <si>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</si>
  <si>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</si>
  <si>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</si>
  <si>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</si>
  <si>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</si>
  <si>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</si>
  <si>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</si>
  <si>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</si>
  <si>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</si>
  <si>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</si>
  <si>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</si>
  <si>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</si>
  <si>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</si>
  <si>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</si>
  <si>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</si>
  <si>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</si>
  <si>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</si>
  <si>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</si>
  <si>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</si>
  <si>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</si>
  <si>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</si>
  <si>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</si>
  <si>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</si>
  <si>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</si>
  <si>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</si>
  <si>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</si>
  <si>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</si>
  <si>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</si>
  <si>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рублей</t>
  </si>
  <si>
    <t>Мобилизационная и вневойсковая подготовка</t>
  </si>
  <si>
    <t>Национальная оборона</t>
  </si>
  <si>
    <t>Другие вопросы в области охраны окружающей среды</t>
  </si>
  <si>
    <t>Охрана окружающей среды</t>
  </si>
  <si>
    <r>
      <t xml:space="preserve">Решение Совета  Андроповского муниципального округа Ставропольского края от 14.12.2023 г 
 № 41/441-1 "О бюджете Андроповского муниципального округа Ставропольского края на 2024 год и плановый период 2025 и 2026 годов </t>
    </r>
    <r>
      <rPr>
        <b/>
        <sz val="11"/>
        <color theme="1"/>
        <rFont val="Times New Roman"/>
        <family val="1"/>
        <charset val="204"/>
      </rPr>
      <t>(первоначальная редакция)</t>
    </r>
  </si>
  <si>
    <t>Сведения о внесенных изменениях в бюджет Андроповского муниципального округа Ставропольского края по разделам (Рз) и подразделам (ПР) классификации расходов бюджетов за 2024 год</t>
  </si>
  <si>
    <t>от 26 января 2024 г. № 42/447-1</t>
  </si>
  <si>
    <t>Решения Совета  Андроповского муниципального округа Ставропольского края о внесении изменений в решение Совета  Андроповского муниципального округа Ставропольского края "О бюджете Ставропольского края на 2024 год и плановый период 2025 и 2026 годов"</t>
  </si>
  <si>
    <t>от 21 марта 2024 г.  № 43/451-1</t>
  </si>
  <si>
    <t>от 13 мая 2024 г.  № 44/461-1</t>
  </si>
  <si>
    <t>от 14 июня 2024 г.  № 45/469-1</t>
  </si>
  <si>
    <t>от 02 августа 2024 г.  № 46/479-1</t>
  </si>
  <si>
    <t>от 20 сентября 2024 г.  № 46/488-1</t>
  </si>
  <si>
    <t>от 18 ноября 2024 г.  № 48/497-1</t>
  </si>
  <si>
    <t>от 16 декабря 2024 г.  № 50/507-1</t>
  </si>
  <si>
    <r>
      <t>Решение Совета  Андроповского муниципального округа Ставропольского края от 14.12.2023 г 
 № 41/441-1 "О бюджете Андроповского муниципального округа Ставропольского края на 2024 год и плановый период 2025 и 2026 годов (</t>
    </r>
    <r>
      <rPr>
        <b/>
        <sz val="11"/>
        <color theme="1"/>
        <rFont val="Times New Roman"/>
        <family val="1"/>
        <charset val="204"/>
      </rPr>
      <t>с учетом внесенных изменений)</t>
    </r>
  </si>
  <si>
    <r>
      <rPr>
        <b/>
        <sz val="11"/>
        <color theme="1"/>
        <rFont val="Times New Roman"/>
        <family val="1"/>
        <charset val="204"/>
      </rPr>
      <t>Справочно:</t>
    </r>
    <r>
      <rPr>
        <sz val="11"/>
        <color theme="1"/>
        <rFont val="Times New Roman"/>
        <family val="1"/>
        <charset val="204"/>
      </rPr>
      <t xml:space="preserve">
Сумма внесенных изменений в течение 2024 года</t>
    </r>
  </si>
  <si>
    <t>Профессиональная подготовка, переподготовка и повышение квалификации</t>
  </si>
  <si>
    <t>Транспорт</t>
  </si>
  <si>
    <t>Спорт высших достижений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</si>
</sst>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;[Red]\-00;&quot;&quot;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 Cyr"/>
      <charset val="204"/>
    </font>
    <font>
      <sz val="10"/>
      <color indexed="12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4" fillId="0" borderId="0"/>
    <xf numFmtId="0" fontId="5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4" fillId="0" borderId="0"/>
  </cellStyleXfs>
  <cellXfs count="84">
    <xf numFmtId="0" fontId="0" fillId="0" borderId="0" xfId="0"/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center" vertical="top"/>
      <protection hidden="1"/>
    </xf>
    <xf numFmtId="49" fontId="3" fillId="0" borderId="1" xfId="1" applyNumberFormat="1" applyFont="1" applyFill="1" applyBorder="1" applyAlignment="1" applyProtection="1">
      <alignment horizontal="justify" vertical="top" wrapText="1"/>
      <protection hidden="1"/>
    </xf>
    <xf numFmtId="0" fontId="3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/>
    <xf numFmtId="164" fontId="7" fillId="0" borderId="1" xfId="1" applyNumberFormat="1" applyFont="1" applyFill="1" applyBorder="1" applyAlignment="1" applyProtection="1">
      <alignment horizontal="center" vertical="top"/>
      <protection hidden="1"/>
    </xf>
    <xf numFmtId="49" fontId="7" fillId="0" borderId="1" xfId="1" applyNumberFormat="1" applyFont="1" applyFill="1" applyBorder="1" applyAlignment="1" applyProtection="1">
      <alignment horizontal="justify" vertical="top" wrapText="1"/>
      <protection hidden="1"/>
    </xf>
    <xf numFmtId="0" fontId="7" fillId="0" borderId="0" xfId="1" applyFont="1" applyFill="1" applyBorder="1"/>
    <xf numFmtId="0" fontId="3" fillId="0" borderId="0" xfId="1" applyFont="1" applyFill="1" applyBorder="1" applyAlignment="1" applyProtection="1">
      <alignment vertical="top"/>
      <protection hidden="1"/>
    </xf>
    <xf numFmtId="0" fontId="3" fillId="0" borderId="0" xfId="1" applyFont="1" applyFill="1" applyBorder="1" applyAlignment="1" applyProtection="1">
      <alignment horizontal="center" vertical="top"/>
      <protection hidden="1"/>
    </xf>
    <xf numFmtId="0" fontId="3" fillId="0" borderId="0" xfId="1" applyFont="1" applyFill="1" applyBorder="1" applyAlignment="1" applyProtection="1"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Protection="1">
      <protection hidden="1"/>
    </xf>
    <xf numFmtId="164" fontId="7" fillId="0" borderId="11" xfId="1" applyNumberFormat="1" applyFont="1" applyFill="1" applyBorder="1" applyAlignment="1" applyProtection="1">
      <alignment horizontal="center" vertical="top"/>
      <protection hidden="1"/>
    </xf>
    <xf numFmtId="49" fontId="7" fillId="0" borderId="11" xfId="1" applyNumberFormat="1" applyFont="1" applyFill="1" applyBorder="1" applyAlignment="1" applyProtection="1">
      <alignment horizontal="justify" vertical="top" wrapText="1"/>
      <protection hidden="1"/>
    </xf>
    <xf numFmtId="0" fontId="1" fillId="0" borderId="16" xfId="0" applyNumberFormat="1" applyFont="1" applyFill="1" applyBorder="1" applyAlignment="1">
      <alignment horizontal="center" vertical="center" wrapText="1"/>
    </xf>
    <xf numFmtId="164" fontId="7" fillId="0" borderId="17" xfId="1" applyNumberFormat="1" applyFont="1" applyFill="1" applyBorder="1" applyAlignment="1" applyProtection="1">
      <alignment horizontal="center" vertical="top"/>
      <protection hidden="1"/>
    </xf>
    <xf numFmtId="164" fontId="3" fillId="0" borderId="14" xfId="1" applyNumberFormat="1" applyFont="1" applyFill="1" applyBorder="1" applyAlignment="1" applyProtection="1">
      <alignment horizontal="center" vertical="top"/>
      <protection hidden="1"/>
    </xf>
    <xf numFmtId="164" fontId="7" fillId="0" borderId="14" xfId="1" applyNumberFormat="1" applyFont="1" applyFill="1" applyBorder="1" applyAlignment="1" applyProtection="1">
      <alignment horizontal="center" vertical="top"/>
      <protection hidden="1"/>
    </xf>
    <xf numFmtId="164" fontId="3" fillId="0" borderId="18" xfId="1" applyNumberFormat="1" applyFont="1" applyFill="1" applyBorder="1" applyAlignment="1" applyProtection="1">
      <alignment horizontal="center" vertical="top"/>
      <protection hidden="1"/>
    </xf>
    <xf numFmtId="164" fontId="3" fillId="0" borderId="19" xfId="1" applyNumberFormat="1" applyFont="1" applyFill="1" applyBorder="1" applyAlignment="1" applyProtection="1">
      <alignment horizontal="center" vertical="top"/>
      <protection hidden="1"/>
    </xf>
    <xf numFmtId="49" fontId="3" fillId="0" borderId="19" xfId="1" applyNumberFormat="1" applyFont="1" applyFill="1" applyBorder="1" applyAlignment="1" applyProtection="1">
      <alignment horizontal="justify" vertical="top" wrapText="1"/>
      <protection hidden="1"/>
    </xf>
    <xf numFmtId="0" fontId="7" fillId="0" borderId="20" xfId="1" applyFont="1" applyFill="1" applyBorder="1"/>
    <xf numFmtId="0" fontId="7" fillId="0" borderId="21" xfId="1" applyFont="1" applyFill="1" applyBorder="1"/>
    <xf numFmtId="0" fontId="1" fillId="0" borderId="19" xfId="0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Font="1" applyFill="1" applyBorder="1" applyAlignment="1">
      <alignment horizontal="right"/>
    </xf>
    <xf numFmtId="4" fontId="31" fillId="0" borderId="11" xfId="1" applyNumberFormat="1" applyFont="1" applyFill="1" applyBorder="1" applyAlignment="1" applyProtection="1">
      <alignment vertical="center"/>
      <protection hidden="1"/>
    </xf>
    <xf numFmtId="4" fontId="33" fillId="0" borderId="1" xfId="0" applyNumberFormat="1" applyFont="1" applyFill="1" applyBorder="1" applyAlignment="1" applyProtection="1">
      <alignment vertical="center" wrapText="1"/>
    </xf>
    <xf numFmtId="4" fontId="31" fillId="0" borderId="22" xfId="1" applyNumberFormat="1" applyFont="1" applyFill="1" applyBorder="1" applyAlignment="1" applyProtection="1">
      <alignment vertical="center"/>
      <protection hidden="1"/>
    </xf>
    <xf numFmtId="4" fontId="31" fillId="0" borderId="23" xfId="1" applyNumberFormat="1" applyFont="1" applyFill="1" applyBorder="1" applyAlignment="1" applyProtection="1">
      <alignment vertical="center"/>
      <protection hidden="1"/>
    </xf>
    <xf numFmtId="4" fontId="30" fillId="0" borderId="11" xfId="1" applyNumberFormat="1" applyFont="1" applyFill="1" applyBorder="1" applyAlignment="1" applyProtection="1">
      <alignment vertical="center"/>
      <protection hidden="1"/>
    </xf>
    <xf numFmtId="4" fontId="27" fillId="0" borderId="1" xfId="1" applyNumberFormat="1" applyFont="1" applyFill="1" applyBorder="1" applyAlignment="1" applyProtection="1">
      <alignment vertical="center"/>
      <protection hidden="1"/>
    </xf>
    <xf numFmtId="4" fontId="28" fillId="0" borderId="11" xfId="1" applyNumberFormat="1" applyFont="1" applyFill="1" applyBorder="1" applyAlignment="1" applyProtection="1">
      <alignment vertical="center"/>
      <protection hidden="1"/>
    </xf>
    <xf numFmtId="4" fontId="32" fillId="0" borderId="1" xfId="0" applyNumberFormat="1" applyFont="1" applyFill="1" applyBorder="1" applyAlignment="1" applyProtection="1">
      <alignment vertical="center" wrapText="1"/>
    </xf>
    <xf numFmtId="4" fontId="28" fillId="0" borderId="22" xfId="1" applyNumberFormat="1" applyFont="1" applyFill="1" applyBorder="1" applyAlignment="1" applyProtection="1">
      <alignment vertical="center"/>
      <protection hidden="1"/>
    </xf>
    <xf numFmtId="4" fontId="28" fillId="0" borderId="23" xfId="1" applyNumberFormat="1" applyFont="1" applyFill="1" applyBorder="1" applyAlignment="1" applyProtection="1">
      <alignment vertical="center"/>
      <protection hidden="1"/>
    </xf>
    <xf numFmtId="4" fontId="29" fillId="0" borderId="11" xfId="1" applyNumberFormat="1" applyFont="1" applyFill="1" applyBorder="1" applyAlignment="1" applyProtection="1">
      <alignment vertical="center"/>
      <protection hidden="1"/>
    </xf>
    <xf numFmtId="4" fontId="27" fillId="0" borderId="1" xfId="44" applyNumberFormat="1" applyFont="1" applyFill="1" applyBorder="1" applyAlignment="1" applyProtection="1">
      <alignment vertical="center"/>
      <protection hidden="1"/>
    </xf>
    <xf numFmtId="4" fontId="27" fillId="0" borderId="11" xfId="1" applyNumberFormat="1" applyFont="1" applyFill="1" applyBorder="1" applyAlignment="1" applyProtection="1">
      <alignment vertical="center"/>
      <protection hidden="1"/>
    </xf>
    <xf numFmtId="4" fontId="34" fillId="0" borderId="11" xfId="1" applyNumberFormat="1" applyFont="1" applyFill="1" applyBorder="1" applyAlignment="1" applyProtection="1">
      <alignment vertical="center"/>
      <protection hidden="1"/>
    </xf>
    <xf numFmtId="164" fontId="3" fillId="0" borderId="33" xfId="1" applyNumberFormat="1" applyFont="1" applyFill="1" applyBorder="1" applyAlignment="1" applyProtection="1">
      <alignment horizontal="center" vertical="top"/>
      <protection hidden="1"/>
    </xf>
    <xf numFmtId="164" fontId="3" fillId="0" borderId="34" xfId="1" applyNumberFormat="1" applyFont="1" applyFill="1" applyBorder="1" applyAlignment="1" applyProtection="1">
      <alignment horizontal="center" vertical="top"/>
      <protection hidden="1"/>
    </xf>
    <xf numFmtId="49" fontId="3" fillId="0" borderId="34" xfId="1" applyNumberFormat="1" applyFont="1" applyFill="1" applyBorder="1" applyAlignment="1" applyProtection="1">
      <alignment horizontal="justify" vertical="top" wrapText="1"/>
      <protection hidden="1"/>
    </xf>
    <xf numFmtId="4" fontId="32" fillId="0" borderId="0" xfId="0" applyNumberFormat="1" applyFont="1" applyFill="1" applyBorder="1" applyAlignment="1" applyProtection="1">
      <alignment vertical="center" wrapText="1"/>
    </xf>
    <xf numFmtId="0" fontId="7" fillId="0" borderId="35" xfId="1" applyNumberFormat="1" applyFont="1" applyFill="1" applyBorder="1" applyAlignment="1" applyProtection="1">
      <alignment vertical="top"/>
      <protection hidden="1"/>
    </xf>
    <xf numFmtId="4" fontId="28" fillId="0" borderId="34" xfId="1" applyNumberFormat="1" applyFont="1" applyFill="1" applyBorder="1" applyAlignment="1" applyProtection="1">
      <alignment vertical="center"/>
      <protection hidden="1"/>
    </xf>
    <xf numFmtId="4" fontId="27" fillId="0" borderId="19" xfId="1" applyNumberFormat="1" applyFont="1" applyFill="1" applyBorder="1" applyAlignment="1" applyProtection="1">
      <alignment vertical="center"/>
      <protection hidden="1"/>
    </xf>
    <xf numFmtId="4" fontId="32" fillId="0" borderId="19" xfId="0" applyNumberFormat="1" applyFont="1" applyFill="1" applyBorder="1" applyAlignment="1" applyProtection="1">
      <alignment vertical="center" wrapText="1"/>
    </xf>
    <xf numFmtId="4" fontId="28" fillId="0" borderId="36" xfId="1" applyNumberFormat="1" applyFont="1" applyFill="1" applyBorder="1" applyAlignment="1" applyProtection="1">
      <alignment vertical="center"/>
      <protection hidden="1"/>
    </xf>
    <xf numFmtId="4" fontId="28" fillId="0" borderId="27" xfId="1" applyNumberFormat="1" applyFont="1" applyFill="1" applyBorder="1" applyAlignment="1" applyProtection="1">
      <alignment vertical="center"/>
      <protection hidden="1"/>
    </xf>
    <xf numFmtId="4" fontId="29" fillId="0" borderId="34" xfId="1" applyNumberFormat="1" applyFont="1" applyFill="1" applyBorder="1" applyAlignment="1" applyProtection="1">
      <alignment vertical="center"/>
      <protection hidden="1"/>
    </xf>
    <xf numFmtId="4" fontId="32" fillId="0" borderId="11" xfId="0" applyNumberFormat="1" applyFont="1" applyFill="1" applyBorder="1" applyAlignment="1" applyProtection="1">
      <alignment horizontal="right" vertical="top" wrapText="1"/>
    </xf>
    <xf numFmtId="4" fontId="31" fillId="0" borderId="20" xfId="1" applyNumberFormat="1" applyFont="1" applyFill="1" applyBorder="1" applyAlignment="1" applyProtection="1">
      <alignment vertical="center"/>
      <protection hidden="1"/>
    </xf>
    <xf numFmtId="4" fontId="31" fillId="0" borderId="21" xfId="1" applyNumberFormat="1" applyFont="1" applyFill="1" applyBorder="1" applyAlignment="1" applyProtection="1">
      <alignment vertical="center"/>
      <protection hidden="1"/>
    </xf>
    <xf numFmtId="4" fontId="33" fillId="0" borderId="21" xfId="0" applyNumberFormat="1" applyFont="1" applyFill="1" applyBorder="1" applyAlignment="1" applyProtection="1">
      <alignment vertical="center" wrapText="1"/>
    </xf>
    <xf numFmtId="4" fontId="31" fillId="0" borderId="35" xfId="1" applyNumberFormat="1" applyFont="1" applyFill="1" applyBorder="1" applyAlignment="1" applyProtection="1">
      <alignment vertical="center"/>
      <protection hidden="1"/>
    </xf>
    <xf numFmtId="4" fontId="31" fillId="0" borderId="37" xfId="1" applyNumberFormat="1" applyFont="1" applyFill="1" applyBorder="1" applyAlignment="1" applyProtection="1">
      <alignment vertical="center"/>
      <protection hidden="1"/>
    </xf>
    <xf numFmtId="4" fontId="30" fillId="0" borderId="38" xfId="1" applyNumberFormat="1" applyFont="1" applyFill="1" applyBorder="1" applyAlignment="1" applyProtection="1">
      <alignment vertical="center"/>
      <protection hidden="1"/>
    </xf>
    <xf numFmtId="0" fontId="3" fillId="0" borderId="0" xfId="2" applyFont="1" applyFill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2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 wrapText="1"/>
    </xf>
    <xf numFmtId="0" fontId="1" fillId="33" borderId="29" xfId="0" applyNumberFormat="1" applyFont="1" applyFill="1" applyBorder="1" applyAlignment="1">
      <alignment horizontal="center" vertical="center" wrapText="1"/>
    </xf>
    <xf numFmtId="0" fontId="1" fillId="33" borderId="27" xfId="0" applyNumberFormat="1" applyFont="1" applyFill="1" applyBorder="1" applyAlignment="1">
      <alignment horizontal="center" vertical="center" wrapText="1"/>
    </xf>
    <xf numFmtId="0" fontId="1" fillId="33" borderId="28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right" wrapText="1"/>
    </xf>
    <xf numFmtId="0" fontId="0" fillId="0" borderId="0" xfId="0" applyAlignment="1">
      <alignment horizontal="right"/>
    </xf>
    <xf numFmtId="4" fontId="1" fillId="0" borderId="30" xfId="0" applyNumberFormat="1" applyFont="1" applyFill="1" applyBorder="1" applyAlignment="1">
      <alignment horizontal="center" wrapText="1"/>
    </xf>
    <xf numFmtId="4" fontId="1" fillId="0" borderId="31" xfId="0" applyNumberFormat="1" applyFont="1" applyFill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</cellXfs>
  <cellStyles count="4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Hyperlink" xfId="45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2 2" xfId="46"/>
    <cellStyle name="Обычный 3" xfId="44"/>
    <cellStyle name="Обычный_tmp" xfId="1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view="pageBreakPreview" zoomScale="90" zoomScaleSheetLayoutView="90" workbookViewId="0">
      <pane xSplit="3" ySplit="6" topLeftCell="G7" activePane="bottomRight" state="frozen"/>
      <selection pane="topRight" activeCell="D1" sqref="D1"/>
      <selection pane="bottomLeft" activeCell="A7" sqref="A7"/>
      <selection pane="bottomRight" activeCell="V21" sqref="V21:V22"/>
    </sheetView>
  </sheetViews>
  <sheetFormatPr defaultColWidth="9.140625" defaultRowHeight="15" x14ac:dyDescent="0.25"/>
  <cols>
    <col min="1" max="1" width="5.42578125" style="6" customWidth="1"/>
    <col min="2" max="2" width="5.140625" style="6" customWidth="1"/>
    <col min="3" max="3" width="47.5703125" style="6" customWidth="1"/>
    <col min="4" max="4" width="28.85546875" style="14" customWidth="1"/>
    <col min="5" max="5" width="15.140625" style="14" customWidth="1"/>
    <col min="6" max="6" width="18" style="14" customWidth="1"/>
    <col min="7" max="7" width="14.7109375" style="14" customWidth="1"/>
    <col min="8" max="8" width="16.28515625" style="14" customWidth="1"/>
    <col min="9" max="9" width="14.42578125" style="14" customWidth="1"/>
    <col min="10" max="10" width="16.28515625" style="14" customWidth="1"/>
    <col min="11" max="11" width="17.42578125" style="14" customWidth="1"/>
    <col min="12" max="12" width="16.42578125" style="14" customWidth="1"/>
    <col min="13" max="13" width="15.140625" style="14" customWidth="1"/>
    <col min="14" max="14" width="17.42578125" style="14" customWidth="1"/>
    <col min="15" max="15" width="15.5703125" style="14" customWidth="1"/>
    <col min="16" max="16" width="16.42578125" style="14" customWidth="1"/>
    <col min="17" max="17" width="15.7109375" style="14" customWidth="1"/>
    <col min="18" max="18" width="17.42578125" style="14" customWidth="1"/>
    <col min="19" max="19" width="15.140625" style="14" customWidth="1"/>
    <col min="20" max="20" width="18" style="6" customWidth="1"/>
    <col min="21" max="21" width="30.42578125" style="6" customWidth="1"/>
    <col min="22" max="22" width="15.5703125" style="6" customWidth="1"/>
    <col min="23" max="23" width="9.140625" style="6" customWidth="1"/>
    <col min="24" max="16384" width="9.140625" style="6"/>
  </cols>
  <sheetData>
    <row r="1" spans="1:22" ht="15" customHeight="1" x14ac:dyDescent="0.25"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2" ht="18.75" x14ac:dyDescent="0.3">
      <c r="C2" s="78" t="s">
        <v>47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9"/>
    </row>
    <row r="3" spans="1:22" ht="15.75" thickBot="1" x14ac:dyDescent="0.3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6"/>
      <c r="V3" s="29" t="s">
        <v>41</v>
      </c>
    </row>
    <row r="4" spans="1:22" ht="40.700000000000003" customHeight="1" x14ac:dyDescent="0.25">
      <c r="A4" s="64" t="s">
        <v>3</v>
      </c>
      <c r="B4" s="67" t="s">
        <v>4</v>
      </c>
      <c r="C4" s="70" t="s">
        <v>0</v>
      </c>
      <c r="D4" s="70" t="s">
        <v>46</v>
      </c>
      <c r="E4" s="80" t="s">
        <v>49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2"/>
      <c r="T4" s="83"/>
      <c r="U4" s="75" t="s">
        <v>57</v>
      </c>
      <c r="V4" s="72" t="s">
        <v>58</v>
      </c>
    </row>
    <row r="5" spans="1:22" ht="28.5" customHeight="1" x14ac:dyDescent="0.25">
      <c r="A5" s="65"/>
      <c r="B5" s="68"/>
      <c r="C5" s="63"/>
      <c r="D5" s="63"/>
      <c r="E5" s="63" t="s">
        <v>48</v>
      </c>
      <c r="F5" s="63"/>
      <c r="G5" s="63" t="s">
        <v>50</v>
      </c>
      <c r="H5" s="63"/>
      <c r="I5" s="63" t="s">
        <v>51</v>
      </c>
      <c r="J5" s="63"/>
      <c r="K5" s="63" t="s">
        <v>52</v>
      </c>
      <c r="L5" s="63"/>
      <c r="M5" s="63" t="s">
        <v>53</v>
      </c>
      <c r="N5" s="63"/>
      <c r="O5" s="63" t="s">
        <v>54</v>
      </c>
      <c r="P5" s="63"/>
      <c r="Q5" s="63" t="s">
        <v>55</v>
      </c>
      <c r="R5" s="63"/>
      <c r="S5" s="63" t="s">
        <v>56</v>
      </c>
      <c r="T5" s="63"/>
      <c r="U5" s="76"/>
      <c r="V5" s="73"/>
    </row>
    <row r="6" spans="1:22" ht="114.75" customHeight="1" thickBot="1" x14ac:dyDescent="0.3">
      <c r="A6" s="66"/>
      <c r="B6" s="69"/>
      <c r="C6" s="71"/>
      <c r="D6" s="71"/>
      <c r="E6" s="18" t="s">
        <v>1</v>
      </c>
      <c r="F6" s="18" t="s">
        <v>2</v>
      </c>
      <c r="G6" s="18" t="s">
        <v>1</v>
      </c>
      <c r="H6" s="18" t="s">
        <v>2</v>
      </c>
      <c r="I6" s="18" t="s">
        <v>1</v>
      </c>
      <c r="J6" s="18" t="s">
        <v>2</v>
      </c>
      <c r="K6" s="18" t="s">
        <v>1</v>
      </c>
      <c r="L6" s="18" t="s">
        <v>2</v>
      </c>
      <c r="M6" s="18" t="s">
        <v>1</v>
      </c>
      <c r="N6" s="18" t="s">
        <v>2</v>
      </c>
      <c r="O6" s="27" t="s">
        <v>1</v>
      </c>
      <c r="P6" s="18" t="s">
        <v>2</v>
      </c>
      <c r="Q6" s="18" t="s">
        <v>1</v>
      </c>
      <c r="R6" s="18" t="s">
        <v>2</v>
      </c>
      <c r="S6" s="18" t="s">
        <v>1</v>
      </c>
      <c r="T6" s="18" t="s">
        <v>2</v>
      </c>
      <c r="U6" s="77"/>
      <c r="V6" s="74"/>
    </row>
    <row r="7" spans="1:22" s="9" customFormat="1" x14ac:dyDescent="0.2">
      <c r="A7" s="19">
        <v>1</v>
      </c>
      <c r="B7" s="16" t="s">
        <v>5</v>
      </c>
      <c r="C7" s="17" t="s">
        <v>6</v>
      </c>
      <c r="D7" s="30">
        <v>169894577.03</v>
      </c>
      <c r="E7" s="30">
        <v>-53576.320000000298</v>
      </c>
      <c r="F7" s="30">
        <f>SUM(D7+E7)</f>
        <v>169841000.71000001</v>
      </c>
      <c r="G7" s="30">
        <f>SUM(H7-F7)</f>
        <v>13524659.439999998</v>
      </c>
      <c r="H7" s="30">
        <v>183365660.15000001</v>
      </c>
      <c r="I7" s="32">
        <f>SUM(J7-H7)</f>
        <v>303795.19999998808</v>
      </c>
      <c r="J7" s="31">
        <v>183669455.34999999</v>
      </c>
      <c r="K7" s="33">
        <f>SUM(L7-J7)</f>
        <v>1050915.8000000119</v>
      </c>
      <c r="L7" s="31">
        <v>184720371.15000001</v>
      </c>
      <c r="M7" s="30">
        <f>SUM(N7-L7)</f>
        <v>3214853.9600000083</v>
      </c>
      <c r="N7" s="31">
        <v>187935225.11000001</v>
      </c>
      <c r="O7" s="31">
        <f>SUM(P7-N7)</f>
        <v>6000</v>
      </c>
      <c r="P7" s="31">
        <v>187941225.11000001</v>
      </c>
      <c r="Q7" s="31">
        <f>SUM(R7-P7)</f>
        <v>2953790.5399999917</v>
      </c>
      <c r="R7" s="31">
        <v>190895015.65000001</v>
      </c>
      <c r="S7" s="31">
        <f>T7-R7</f>
        <v>335304.90000000596</v>
      </c>
      <c r="T7" s="31">
        <v>191230320.55000001</v>
      </c>
      <c r="U7" s="31">
        <v>191230320.55000001</v>
      </c>
      <c r="V7" s="34">
        <f>SUM(U7-D7)</f>
        <v>21335743.520000011</v>
      </c>
    </row>
    <row r="8" spans="1:22" ht="45" x14ac:dyDescent="0.25">
      <c r="A8" s="20">
        <v>1</v>
      </c>
      <c r="B8" s="3">
        <v>2</v>
      </c>
      <c r="C8" s="4" t="s">
        <v>7</v>
      </c>
      <c r="D8" s="36">
        <v>1781444.71</v>
      </c>
      <c r="E8" s="35">
        <v>0</v>
      </c>
      <c r="F8" s="36">
        <f t="shared" ref="F8:F48" si="0">SUM(D8+E8)</f>
        <v>1781444.71</v>
      </c>
      <c r="G8" s="36">
        <f t="shared" ref="G8:G47" si="1">SUM(H8-F8)</f>
        <v>308518.71999999997</v>
      </c>
      <c r="H8" s="37">
        <v>2089963.43</v>
      </c>
      <c r="I8" s="38">
        <f t="shared" ref="I8:I48" si="2">SUM(J8-H8)</f>
        <v>0</v>
      </c>
      <c r="J8" s="37">
        <v>2089963.43</v>
      </c>
      <c r="K8" s="39">
        <f t="shared" ref="K8:K48" si="3">SUM(L8-J8)</f>
        <v>0</v>
      </c>
      <c r="L8" s="37">
        <v>2089963.43</v>
      </c>
      <c r="M8" s="36">
        <f t="shared" ref="M8:M47" si="4">SUM(N8-L8)</f>
        <v>0</v>
      </c>
      <c r="N8" s="37">
        <v>2089963.43</v>
      </c>
      <c r="O8" s="37">
        <f t="shared" ref="O8:O48" si="5">SUM(P8-N8)</f>
        <v>0</v>
      </c>
      <c r="P8" s="37">
        <v>2089963.43</v>
      </c>
      <c r="Q8" s="37">
        <f t="shared" ref="Q8:Q47" si="6">SUM(R8-P8)</f>
        <v>166747.80000000005</v>
      </c>
      <c r="R8" s="37">
        <v>2256711.23</v>
      </c>
      <c r="S8" s="37">
        <f t="shared" ref="S8:S48" si="7">T8-R8</f>
        <v>0</v>
      </c>
      <c r="T8" s="37">
        <v>2256711.23</v>
      </c>
      <c r="U8" s="37">
        <v>2256711.23</v>
      </c>
      <c r="V8" s="40">
        <f t="shared" ref="V8:V47" si="8">SUM(U8-D8)</f>
        <v>475266.52</v>
      </c>
    </row>
    <row r="9" spans="1:22" ht="60" x14ac:dyDescent="0.25">
      <c r="A9" s="20">
        <v>1</v>
      </c>
      <c r="B9" s="3">
        <v>3</v>
      </c>
      <c r="C9" s="4" t="s">
        <v>8</v>
      </c>
      <c r="D9" s="36">
        <v>2201766</v>
      </c>
      <c r="E9" s="35">
        <v>0</v>
      </c>
      <c r="F9" s="36">
        <f t="shared" si="0"/>
        <v>2201766</v>
      </c>
      <c r="G9" s="36">
        <f t="shared" si="1"/>
        <v>113615.33000000007</v>
      </c>
      <c r="H9" s="37">
        <v>2315381.33</v>
      </c>
      <c r="I9" s="38">
        <f t="shared" si="2"/>
        <v>0</v>
      </c>
      <c r="J9" s="37">
        <v>2315381.33</v>
      </c>
      <c r="K9" s="39">
        <f t="shared" si="3"/>
        <v>1549.7999999998137</v>
      </c>
      <c r="L9" s="37">
        <v>2316931.13</v>
      </c>
      <c r="M9" s="36">
        <f t="shared" si="4"/>
        <v>0</v>
      </c>
      <c r="N9" s="37">
        <v>2316931.13</v>
      </c>
      <c r="O9" s="37">
        <f t="shared" si="5"/>
        <v>0</v>
      </c>
      <c r="P9" s="37">
        <v>2316931.13</v>
      </c>
      <c r="Q9" s="37">
        <f t="shared" si="6"/>
        <v>13618</v>
      </c>
      <c r="R9" s="37">
        <v>2330549.13</v>
      </c>
      <c r="S9" s="37">
        <f t="shared" si="7"/>
        <v>0</v>
      </c>
      <c r="T9" s="37">
        <v>2330549.13</v>
      </c>
      <c r="U9" s="37">
        <v>2330549.13</v>
      </c>
      <c r="V9" s="40">
        <f t="shared" si="8"/>
        <v>128783.12999999989</v>
      </c>
    </row>
    <row r="10" spans="1:22" ht="60" x14ac:dyDescent="0.25">
      <c r="A10" s="20">
        <v>1</v>
      </c>
      <c r="B10" s="3">
        <v>4</v>
      </c>
      <c r="C10" s="4" t="s">
        <v>9</v>
      </c>
      <c r="D10" s="36">
        <v>95484720.480000004</v>
      </c>
      <c r="E10" s="35">
        <v>0</v>
      </c>
      <c r="F10" s="36">
        <f t="shared" si="0"/>
        <v>95484720.480000004</v>
      </c>
      <c r="G10" s="36">
        <f t="shared" si="1"/>
        <v>2429855.5199999958</v>
      </c>
      <c r="H10" s="37">
        <v>97914576</v>
      </c>
      <c r="I10" s="38">
        <f t="shared" si="2"/>
        <v>87795.20000000298</v>
      </c>
      <c r="J10" s="37">
        <v>98002371.200000003</v>
      </c>
      <c r="K10" s="39">
        <f t="shared" si="3"/>
        <v>113022.65999999642</v>
      </c>
      <c r="L10" s="37">
        <v>98115393.859999999</v>
      </c>
      <c r="M10" s="36">
        <f t="shared" si="4"/>
        <v>-3903134.9599999934</v>
      </c>
      <c r="N10" s="37">
        <v>94212258.900000006</v>
      </c>
      <c r="O10" s="37">
        <f t="shared" si="5"/>
        <v>0</v>
      </c>
      <c r="P10" s="37">
        <v>94212258.900000006</v>
      </c>
      <c r="Q10" s="37">
        <f t="shared" si="6"/>
        <v>1921728.8900000006</v>
      </c>
      <c r="R10" s="37">
        <v>96133987.790000007</v>
      </c>
      <c r="S10" s="37">
        <f t="shared" si="7"/>
        <v>89514.5</v>
      </c>
      <c r="T10" s="37">
        <v>96223502.290000007</v>
      </c>
      <c r="U10" s="37">
        <v>96223502.290000007</v>
      </c>
      <c r="V10" s="40">
        <f t="shared" si="8"/>
        <v>738781.81000000238</v>
      </c>
    </row>
    <row r="11" spans="1:22" x14ac:dyDescent="0.25">
      <c r="A11" s="20">
        <v>1</v>
      </c>
      <c r="B11" s="3">
        <v>5</v>
      </c>
      <c r="C11" s="4" t="s">
        <v>10</v>
      </c>
      <c r="D11" s="36">
        <v>6328.3</v>
      </c>
      <c r="E11" s="35">
        <v>0</v>
      </c>
      <c r="F11" s="36">
        <f t="shared" si="0"/>
        <v>6328.3</v>
      </c>
      <c r="G11" s="36">
        <f t="shared" si="1"/>
        <v>0</v>
      </c>
      <c r="H11" s="37">
        <v>6328.3</v>
      </c>
      <c r="I11" s="38">
        <f t="shared" si="2"/>
        <v>0</v>
      </c>
      <c r="J11" s="37">
        <v>6328.3</v>
      </c>
      <c r="K11" s="39">
        <f t="shared" si="3"/>
        <v>0</v>
      </c>
      <c r="L11" s="37">
        <v>6328.3</v>
      </c>
      <c r="M11" s="36">
        <f t="shared" si="4"/>
        <v>0</v>
      </c>
      <c r="N11" s="37">
        <v>6328.3</v>
      </c>
      <c r="O11" s="37">
        <f t="shared" si="5"/>
        <v>0</v>
      </c>
      <c r="P11" s="37">
        <v>6328.3</v>
      </c>
      <c r="Q11" s="37">
        <f t="shared" si="6"/>
        <v>0</v>
      </c>
      <c r="R11" s="37">
        <v>6328.3</v>
      </c>
      <c r="S11" s="37">
        <f t="shared" si="7"/>
        <v>0</v>
      </c>
      <c r="T11" s="37">
        <v>6328.3</v>
      </c>
      <c r="U11" s="37">
        <v>6328.3</v>
      </c>
      <c r="V11" s="40">
        <f t="shared" si="8"/>
        <v>0</v>
      </c>
    </row>
    <row r="12" spans="1:22" ht="45" x14ac:dyDescent="0.25">
      <c r="A12" s="20">
        <v>1</v>
      </c>
      <c r="B12" s="3">
        <v>6</v>
      </c>
      <c r="C12" s="4" t="s">
        <v>11</v>
      </c>
      <c r="D12" s="36">
        <v>16423309.35</v>
      </c>
      <c r="E12" s="35">
        <v>0</v>
      </c>
      <c r="F12" s="36">
        <f t="shared" si="0"/>
        <v>16423309.35</v>
      </c>
      <c r="G12" s="36">
        <f t="shared" si="1"/>
        <v>976404.63000000082</v>
      </c>
      <c r="H12" s="37">
        <v>17399713.98</v>
      </c>
      <c r="I12" s="38">
        <f t="shared" si="2"/>
        <v>0</v>
      </c>
      <c r="J12" s="37">
        <v>17399713.98</v>
      </c>
      <c r="K12" s="39">
        <f t="shared" si="3"/>
        <v>56280</v>
      </c>
      <c r="L12" s="37">
        <v>17455993.98</v>
      </c>
      <c r="M12" s="36">
        <f t="shared" si="4"/>
        <v>0</v>
      </c>
      <c r="N12" s="37">
        <v>17455993.98</v>
      </c>
      <c r="O12" s="37">
        <f t="shared" si="5"/>
        <v>0</v>
      </c>
      <c r="P12" s="37">
        <v>17455993.98</v>
      </c>
      <c r="Q12" s="37">
        <f t="shared" si="6"/>
        <v>207720.78999999911</v>
      </c>
      <c r="R12" s="37">
        <v>17663714.77</v>
      </c>
      <c r="S12" s="37">
        <f t="shared" si="7"/>
        <v>0</v>
      </c>
      <c r="T12" s="37">
        <v>17663714.77</v>
      </c>
      <c r="U12" s="37">
        <v>17663714.77</v>
      </c>
      <c r="V12" s="40">
        <f t="shared" si="8"/>
        <v>1240405.42</v>
      </c>
    </row>
    <row r="13" spans="1:22" x14ac:dyDescent="0.25">
      <c r="A13" s="20">
        <v>1</v>
      </c>
      <c r="B13" s="3">
        <v>11</v>
      </c>
      <c r="C13" s="4" t="s">
        <v>12</v>
      </c>
      <c r="D13" s="36">
        <v>700000</v>
      </c>
      <c r="E13" s="35">
        <v>0</v>
      </c>
      <c r="F13" s="36">
        <f t="shared" si="0"/>
        <v>700000</v>
      </c>
      <c r="G13" s="36">
        <f t="shared" si="1"/>
        <v>0</v>
      </c>
      <c r="H13" s="37">
        <v>700000</v>
      </c>
      <c r="I13" s="38">
        <f t="shared" si="2"/>
        <v>0</v>
      </c>
      <c r="J13" s="37">
        <v>700000</v>
      </c>
      <c r="K13" s="39">
        <f t="shared" si="3"/>
        <v>300000</v>
      </c>
      <c r="L13" s="37">
        <v>1000000</v>
      </c>
      <c r="M13" s="36">
        <f t="shared" si="4"/>
        <v>0</v>
      </c>
      <c r="N13" s="37">
        <v>1000000</v>
      </c>
      <c r="O13" s="37">
        <f t="shared" si="5"/>
        <v>0</v>
      </c>
      <c r="P13" s="37">
        <v>1000000</v>
      </c>
      <c r="Q13" s="37">
        <f t="shared" si="6"/>
        <v>0</v>
      </c>
      <c r="R13" s="37">
        <v>1000000</v>
      </c>
      <c r="S13" s="37">
        <f t="shared" si="7"/>
        <v>0</v>
      </c>
      <c r="T13" s="37">
        <v>1000000</v>
      </c>
      <c r="U13" s="37">
        <v>1000000</v>
      </c>
      <c r="V13" s="40">
        <f t="shared" si="8"/>
        <v>300000</v>
      </c>
    </row>
    <row r="14" spans="1:22" x14ac:dyDescent="0.25">
      <c r="A14" s="20">
        <v>1</v>
      </c>
      <c r="B14" s="3">
        <v>13</v>
      </c>
      <c r="C14" s="4" t="s">
        <v>13</v>
      </c>
      <c r="D14" s="36">
        <v>53297008.189999998</v>
      </c>
      <c r="E14" s="35">
        <v>-53576.320000000298</v>
      </c>
      <c r="F14" s="36">
        <f t="shared" si="0"/>
        <v>53243431.869999997</v>
      </c>
      <c r="G14" s="36">
        <f t="shared" si="1"/>
        <v>9696265.2400000021</v>
      </c>
      <c r="H14" s="37">
        <v>62939697.109999999</v>
      </c>
      <c r="I14" s="38">
        <f t="shared" si="2"/>
        <v>216000</v>
      </c>
      <c r="J14" s="37">
        <v>63155697.109999999</v>
      </c>
      <c r="K14" s="39">
        <f t="shared" si="3"/>
        <v>580063.34000000358</v>
      </c>
      <c r="L14" s="37">
        <v>63735760.450000003</v>
      </c>
      <c r="M14" s="36">
        <f t="shared" si="4"/>
        <v>7117988.9200000018</v>
      </c>
      <c r="N14" s="37">
        <v>70853749.370000005</v>
      </c>
      <c r="O14" s="37">
        <f t="shared" si="5"/>
        <v>6000</v>
      </c>
      <c r="P14" s="37">
        <v>70859749.370000005</v>
      </c>
      <c r="Q14" s="37">
        <f t="shared" si="6"/>
        <v>643975.06000000238</v>
      </c>
      <c r="R14" s="37">
        <v>71503724.430000007</v>
      </c>
      <c r="S14" s="37">
        <f t="shared" si="7"/>
        <v>245790.39999999106</v>
      </c>
      <c r="T14" s="37">
        <v>71749514.829999998</v>
      </c>
      <c r="U14" s="37">
        <v>71749514.829999998</v>
      </c>
      <c r="V14" s="40">
        <f t="shared" si="8"/>
        <v>18452506.640000001</v>
      </c>
    </row>
    <row r="15" spans="1:22" x14ac:dyDescent="0.25">
      <c r="A15" s="20">
        <v>2</v>
      </c>
      <c r="B15" s="3">
        <v>3</v>
      </c>
      <c r="C15" s="8" t="s">
        <v>43</v>
      </c>
      <c r="D15" s="30">
        <v>1425440</v>
      </c>
      <c r="E15" s="30">
        <v>0</v>
      </c>
      <c r="F15" s="30">
        <f t="shared" si="0"/>
        <v>1425440</v>
      </c>
      <c r="G15" s="30">
        <f t="shared" si="1"/>
        <v>0</v>
      </c>
      <c r="H15" s="31">
        <v>1425440</v>
      </c>
      <c r="I15" s="32">
        <f t="shared" si="2"/>
        <v>0</v>
      </c>
      <c r="J15" s="31">
        <v>1425440</v>
      </c>
      <c r="K15" s="33">
        <f t="shared" si="3"/>
        <v>0</v>
      </c>
      <c r="L15" s="31">
        <v>1425440</v>
      </c>
      <c r="M15" s="30">
        <f t="shared" si="4"/>
        <v>0</v>
      </c>
      <c r="N15" s="31">
        <v>1425440</v>
      </c>
      <c r="O15" s="31">
        <f t="shared" si="5"/>
        <v>0</v>
      </c>
      <c r="P15" s="31">
        <v>1425440</v>
      </c>
      <c r="Q15" s="31">
        <f t="shared" si="6"/>
        <v>1836.7299999999814</v>
      </c>
      <c r="R15" s="31">
        <v>1427276.73</v>
      </c>
      <c r="S15" s="31">
        <f t="shared" si="7"/>
        <v>0</v>
      </c>
      <c r="T15" s="31">
        <v>1427276.73</v>
      </c>
      <c r="U15" s="31">
        <v>1427276.73</v>
      </c>
      <c r="V15" s="34">
        <f t="shared" si="8"/>
        <v>1836.7299999999814</v>
      </c>
    </row>
    <row r="16" spans="1:22" x14ac:dyDescent="0.25">
      <c r="A16" s="20"/>
      <c r="B16" s="3"/>
      <c r="C16" s="4" t="s">
        <v>42</v>
      </c>
      <c r="D16" s="36">
        <v>1425440</v>
      </c>
      <c r="E16" s="35">
        <v>0</v>
      </c>
      <c r="F16" s="36">
        <f t="shared" si="0"/>
        <v>1425440</v>
      </c>
      <c r="G16" s="36">
        <f t="shared" si="1"/>
        <v>0</v>
      </c>
      <c r="H16" s="37">
        <v>1425440</v>
      </c>
      <c r="I16" s="38">
        <f t="shared" si="2"/>
        <v>0</v>
      </c>
      <c r="J16" s="37">
        <v>1425440</v>
      </c>
      <c r="K16" s="39">
        <f t="shared" si="3"/>
        <v>0</v>
      </c>
      <c r="L16" s="37">
        <v>1425440</v>
      </c>
      <c r="M16" s="36">
        <f t="shared" si="4"/>
        <v>0</v>
      </c>
      <c r="N16" s="37">
        <v>1425440</v>
      </c>
      <c r="O16" s="37">
        <f t="shared" si="5"/>
        <v>0</v>
      </c>
      <c r="P16" s="37">
        <v>1425440</v>
      </c>
      <c r="Q16" s="37">
        <f t="shared" si="6"/>
        <v>1836.7299999999814</v>
      </c>
      <c r="R16" s="37">
        <v>1427276.73</v>
      </c>
      <c r="S16" s="37">
        <f t="shared" si="7"/>
        <v>0</v>
      </c>
      <c r="T16" s="37">
        <v>1427276.73</v>
      </c>
      <c r="U16" s="37">
        <v>1427276.73</v>
      </c>
      <c r="V16" s="40">
        <f t="shared" si="8"/>
        <v>1836.7299999999814</v>
      </c>
    </row>
    <row r="17" spans="1:22" s="9" customFormat="1" ht="28.5" x14ac:dyDescent="0.2">
      <c r="A17" s="21">
        <v>3</v>
      </c>
      <c r="B17" s="7" t="s">
        <v>5</v>
      </c>
      <c r="C17" s="8" t="s">
        <v>14</v>
      </c>
      <c r="D17" s="30">
        <v>10858644.15</v>
      </c>
      <c r="E17" s="30">
        <v>0</v>
      </c>
      <c r="F17" s="30">
        <f t="shared" si="0"/>
        <v>10858644.15</v>
      </c>
      <c r="G17" s="30">
        <f t="shared" si="1"/>
        <v>841728.8599999994</v>
      </c>
      <c r="H17" s="31">
        <v>11700373.01</v>
      </c>
      <c r="I17" s="32">
        <f t="shared" si="2"/>
        <v>0</v>
      </c>
      <c r="J17" s="31">
        <v>11700373.01</v>
      </c>
      <c r="K17" s="33">
        <f t="shared" si="3"/>
        <v>0</v>
      </c>
      <c r="L17" s="31">
        <v>11700373.01</v>
      </c>
      <c r="M17" s="30">
        <f t="shared" si="4"/>
        <v>0</v>
      </c>
      <c r="N17" s="31">
        <v>11700373.01</v>
      </c>
      <c r="O17" s="31">
        <f t="shared" si="5"/>
        <v>-6000</v>
      </c>
      <c r="P17" s="31">
        <v>11694373.01</v>
      </c>
      <c r="Q17" s="31">
        <f t="shared" si="6"/>
        <v>0</v>
      </c>
      <c r="R17" s="31">
        <v>11694373.01</v>
      </c>
      <c r="S17" s="31">
        <f t="shared" si="7"/>
        <v>-158812</v>
      </c>
      <c r="T17" s="31">
        <v>11535561.01</v>
      </c>
      <c r="U17" s="31">
        <v>11535561.01</v>
      </c>
      <c r="V17" s="34">
        <f t="shared" si="8"/>
        <v>676916.8599999994</v>
      </c>
    </row>
    <row r="18" spans="1:22" x14ac:dyDescent="0.25">
      <c r="A18" s="20">
        <v>3</v>
      </c>
      <c r="B18" s="3">
        <v>9</v>
      </c>
      <c r="C18" s="4" t="s">
        <v>39</v>
      </c>
      <c r="D18" s="36">
        <v>340000</v>
      </c>
      <c r="E18" s="41">
        <v>0</v>
      </c>
      <c r="F18" s="36">
        <f t="shared" si="0"/>
        <v>340000</v>
      </c>
      <c r="G18" s="36">
        <f t="shared" si="1"/>
        <v>-40000</v>
      </c>
      <c r="H18" s="37">
        <v>300000</v>
      </c>
      <c r="I18" s="38">
        <f t="shared" si="2"/>
        <v>0</v>
      </c>
      <c r="J18" s="37">
        <v>300000</v>
      </c>
      <c r="K18" s="39">
        <f t="shared" si="3"/>
        <v>-143428</v>
      </c>
      <c r="L18" s="37">
        <v>156572</v>
      </c>
      <c r="M18" s="36">
        <f t="shared" si="4"/>
        <v>0</v>
      </c>
      <c r="N18" s="37">
        <v>156572</v>
      </c>
      <c r="O18" s="37">
        <f t="shared" si="5"/>
        <v>-6000</v>
      </c>
      <c r="P18" s="37">
        <v>150572</v>
      </c>
      <c r="Q18" s="37">
        <f t="shared" si="6"/>
        <v>0</v>
      </c>
      <c r="R18" s="37">
        <v>150572</v>
      </c>
      <c r="S18" s="37">
        <f t="shared" si="7"/>
        <v>-108812</v>
      </c>
      <c r="T18" s="37">
        <v>41760</v>
      </c>
      <c r="U18" s="37">
        <v>41760</v>
      </c>
      <c r="V18" s="40">
        <f t="shared" si="8"/>
        <v>-298240</v>
      </c>
    </row>
    <row r="19" spans="1:22" ht="45" x14ac:dyDescent="0.25">
      <c r="A19" s="20">
        <v>3</v>
      </c>
      <c r="B19" s="3">
        <v>10</v>
      </c>
      <c r="C19" s="4" t="s">
        <v>40</v>
      </c>
      <c r="D19" s="36">
        <v>10518644.15</v>
      </c>
      <c r="E19" s="35">
        <v>0</v>
      </c>
      <c r="F19" s="36">
        <f t="shared" si="0"/>
        <v>10518644.15</v>
      </c>
      <c r="G19" s="36">
        <f t="shared" si="1"/>
        <v>881728.8599999994</v>
      </c>
      <c r="H19" s="37">
        <v>11400373.01</v>
      </c>
      <c r="I19" s="38">
        <f t="shared" si="2"/>
        <v>0</v>
      </c>
      <c r="J19" s="37">
        <v>11400373.01</v>
      </c>
      <c r="K19" s="39">
        <f t="shared" si="3"/>
        <v>143428</v>
      </c>
      <c r="L19" s="37">
        <v>11543801.01</v>
      </c>
      <c r="M19" s="36">
        <f t="shared" si="4"/>
        <v>0</v>
      </c>
      <c r="N19" s="37">
        <v>11543801.01</v>
      </c>
      <c r="O19" s="37">
        <f t="shared" si="5"/>
        <v>0</v>
      </c>
      <c r="P19" s="37">
        <v>11543801.01</v>
      </c>
      <c r="Q19" s="37">
        <f t="shared" si="6"/>
        <v>0</v>
      </c>
      <c r="R19" s="37">
        <v>11543801.01</v>
      </c>
      <c r="S19" s="37">
        <f t="shared" si="7"/>
        <v>-50000</v>
      </c>
      <c r="T19" s="37">
        <v>11493801.01</v>
      </c>
      <c r="U19" s="37">
        <v>11493801.01</v>
      </c>
      <c r="V19" s="40">
        <f t="shared" si="8"/>
        <v>975156.8599999994</v>
      </c>
    </row>
    <row r="20" spans="1:22" s="9" customFormat="1" x14ac:dyDescent="0.2">
      <c r="A20" s="21">
        <v>4</v>
      </c>
      <c r="B20" s="7" t="s">
        <v>5</v>
      </c>
      <c r="C20" s="8" t="s">
        <v>15</v>
      </c>
      <c r="D20" s="30">
        <v>40619050.960000001</v>
      </c>
      <c r="E20" s="30">
        <v>106151950.81999999</v>
      </c>
      <c r="F20" s="30">
        <f t="shared" si="0"/>
        <v>146771001.78</v>
      </c>
      <c r="G20" s="30">
        <f t="shared" si="1"/>
        <v>1481108.1399999857</v>
      </c>
      <c r="H20" s="31">
        <v>148252109.91999999</v>
      </c>
      <c r="I20" s="32">
        <f t="shared" si="2"/>
        <v>-150795.19999998808</v>
      </c>
      <c r="J20" s="31">
        <v>148101314.72</v>
      </c>
      <c r="K20" s="33">
        <f t="shared" si="3"/>
        <v>94571346.599999994</v>
      </c>
      <c r="L20" s="31">
        <v>242672661.31999999</v>
      </c>
      <c r="M20" s="30">
        <f t="shared" si="4"/>
        <v>-12573321.079999983</v>
      </c>
      <c r="N20" s="31">
        <v>230099340.24000001</v>
      </c>
      <c r="O20" s="31">
        <f t="shared" si="5"/>
        <v>2511429.2599999905</v>
      </c>
      <c r="P20" s="31">
        <v>232610769.5</v>
      </c>
      <c r="Q20" s="31">
        <f t="shared" si="6"/>
        <v>-4470784.3899999857</v>
      </c>
      <c r="R20" s="31">
        <v>228139985.11000001</v>
      </c>
      <c r="S20" s="31">
        <f t="shared" si="7"/>
        <v>-306470.34000000358</v>
      </c>
      <c r="T20" s="31">
        <v>227833514.77000001</v>
      </c>
      <c r="U20" s="31">
        <v>227833514.77000001</v>
      </c>
      <c r="V20" s="34">
        <f t="shared" si="8"/>
        <v>187214463.81</v>
      </c>
    </row>
    <row r="21" spans="1:22" x14ac:dyDescent="0.25">
      <c r="A21" s="20">
        <v>4</v>
      </c>
      <c r="B21" s="3">
        <v>5</v>
      </c>
      <c r="C21" s="4" t="s">
        <v>16</v>
      </c>
      <c r="D21" s="36">
        <v>10760821.68</v>
      </c>
      <c r="E21" s="35">
        <v>0</v>
      </c>
      <c r="F21" s="36">
        <f t="shared" si="0"/>
        <v>10760821.68</v>
      </c>
      <c r="G21" s="36">
        <f t="shared" si="1"/>
        <v>-992920.25</v>
      </c>
      <c r="H21" s="37">
        <v>9767901.4299999997</v>
      </c>
      <c r="I21" s="38">
        <f t="shared" si="2"/>
        <v>0</v>
      </c>
      <c r="J21" s="37">
        <v>9767901.4299999997</v>
      </c>
      <c r="K21" s="39">
        <f t="shared" si="3"/>
        <v>236663.46000000089</v>
      </c>
      <c r="L21" s="37">
        <v>10004564.890000001</v>
      </c>
      <c r="M21" s="36">
        <f t="shared" si="4"/>
        <v>1650000</v>
      </c>
      <c r="N21" s="37">
        <v>11654564.890000001</v>
      </c>
      <c r="O21" s="37">
        <f t="shared" si="5"/>
        <v>0</v>
      </c>
      <c r="P21" s="37">
        <v>11654564.890000001</v>
      </c>
      <c r="Q21" s="37">
        <f t="shared" si="6"/>
        <v>94020.639999998733</v>
      </c>
      <c r="R21" s="37">
        <v>11748585.529999999</v>
      </c>
      <c r="S21" s="37">
        <f t="shared" si="7"/>
        <v>0</v>
      </c>
      <c r="T21" s="37">
        <v>11748585.529999999</v>
      </c>
      <c r="U21" s="37">
        <v>11748585.529999999</v>
      </c>
      <c r="V21" s="40">
        <f t="shared" si="8"/>
        <v>987763.84999999963</v>
      </c>
    </row>
    <row r="22" spans="1:22" x14ac:dyDescent="0.25">
      <c r="A22" s="20">
        <v>4</v>
      </c>
      <c r="B22" s="3">
        <v>8</v>
      </c>
      <c r="C22" s="4" t="s">
        <v>60</v>
      </c>
      <c r="D22" s="36"/>
      <c r="E22" s="35">
        <v>0</v>
      </c>
      <c r="F22" s="36"/>
      <c r="G22" s="36">
        <f t="shared" si="1"/>
        <v>2055038.99</v>
      </c>
      <c r="H22" s="37">
        <v>2055038.99</v>
      </c>
      <c r="I22" s="38"/>
      <c r="J22" s="37">
        <v>2055038.99</v>
      </c>
      <c r="K22" s="39"/>
      <c r="L22" s="37">
        <v>2055038.99</v>
      </c>
      <c r="M22" s="36"/>
      <c r="N22" s="37">
        <v>3685.03</v>
      </c>
      <c r="O22" s="37">
        <f t="shared" si="5"/>
        <v>0</v>
      </c>
      <c r="P22" s="37">
        <v>3685.03</v>
      </c>
      <c r="Q22" s="37">
        <f t="shared" si="6"/>
        <v>-3685.03</v>
      </c>
      <c r="R22" s="37"/>
      <c r="S22" s="37">
        <f t="shared" si="7"/>
        <v>0</v>
      </c>
      <c r="T22" s="37"/>
      <c r="U22" s="37"/>
      <c r="V22" s="40">
        <f t="shared" si="8"/>
        <v>0</v>
      </c>
    </row>
    <row r="23" spans="1:22" x14ac:dyDescent="0.25">
      <c r="A23" s="20">
        <v>4</v>
      </c>
      <c r="B23" s="3">
        <v>9</v>
      </c>
      <c r="C23" s="4" t="s">
        <v>17</v>
      </c>
      <c r="D23" s="36">
        <v>29232729.280000001</v>
      </c>
      <c r="E23" s="35">
        <v>106151950.81999999</v>
      </c>
      <c r="F23" s="36">
        <f t="shared" si="0"/>
        <v>135384680.09999999</v>
      </c>
      <c r="G23" s="36">
        <f t="shared" si="1"/>
        <v>1.4000000059604645</v>
      </c>
      <c r="H23" s="37">
        <v>135384681.5</v>
      </c>
      <c r="I23" s="38">
        <f t="shared" si="2"/>
        <v>0</v>
      </c>
      <c r="J23" s="37">
        <v>135384681.5</v>
      </c>
      <c r="K23" s="39">
        <f t="shared" si="3"/>
        <v>94334683.139999986</v>
      </c>
      <c r="L23" s="37">
        <v>229719364.63999999</v>
      </c>
      <c r="M23" s="36">
        <f t="shared" si="4"/>
        <v>-12171967.119999975</v>
      </c>
      <c r="N23" s="37">
        <v>217547397.52000001</v>
      </c>
      <c r="O23" s="37">
        <f t="shared" si="5"/>
        <v>2511429.2599999905</v>
      </c>
      <c r="P23" s="37">
        <v>220058826.78</v>
      </c>
      <c r="Q23" s="37">
        <f t="shared" si="6"/>
        <v>-4581120</v>
      </c>
      <c r="R23" s="37">
        <v>215477706.78</v>
      </c>
      <c r="S23" s="37">
        <f t="shared" si="7"/>
        <v>-153265.53999999166</v>
      </c>
      <c r="T23" s="37">
        <v>215324441.24000001</v>
      </c>
      <c r="U23" s="37">
        <v>215324441.24000001</v>
      </c>
      <c r="V23" s="40">
        <f t="shared" si="8"/>
        <v>186091711.96000001</v>
      </c>
    </row>
    <row r="24" spans="1:22" ht="30" x14ac:dyDescent="0.25">
      <c r="A24" s="20">
        <v>4</v>
      </c>
      <c r="B24" s="3">
        <v>12</v>
      </c>
      <c r="C24" s="4" t="s">
        <v>18</v>
      </c>
      <c r="D24" s="36">
        <v>625500</v>
      </c>
      <c r="E24" s="35">
        <v>0</v>
      </c>
      <c r="F24" s="36">
        <f t="shared" si="0"/>
        <v>625500</v>
      </c>
      <c r="G24" s="36">
        <f t="shared" si="1"/>
        <v>418988</v>
      </c>
      <c r="H24" s="37">
        <v>1044488</v>
      </c>
      <c r="I24" s="38">
        <f t="shared" si="2"/>
        <v>-150795.19999999995</v>
      </c>
      <c r="J24" s="37">
        <v>893692.8</v>
      </c>
      <c r="K24" s="39">
        <f t="shared" si="3"/>
        <v>0</v>
      </c>
      <c r="L24" s="37">
        <v>893692.8</v>
      </c>
      <c r="M24" s="36">
        <f t="shared" si="4"/>
        <v>0</v>
      </c>
      <c r="N24" s="37">
        <v>893692.8</v>
      </c>
      <c r="O24" s="37">
        <f t="shared" si="5"/>
        <v>0</v>
      </c>
      <c r="P24" s="37">
        <v>893692.8</v>
      </c>
      <c r="Q24" s="37">
        <f t="shared" si="6"/>
        <v>20000</v>
      </c>
      <c r="R24" s="37">
        <v>913692.8</v>
      </c>
      <c r="S24" s="37">
        <f t="shared" si="7"/>
        <v>-153204.80000000005</v>
      </c>
      <c r="T24" s="37">
        <v>760488</v>
      </c>
      <c r="U24" s="37">
        <v>760488</v>
      </c>
      <c r="V24" s="40">
        <f t="shared" si="8"/>
        <v>134988</v>
      </c>
    </row>
    <row r="25" spans="1:22" s="9" customFormat="1" x14ac:dyDescent="0.2">
      <c r="A25" s="21">
        <v>5</v>
      </c>
      <c r="B25" s="7" t="s">
        <v>5</v>
      </c>
      <c r="C25" s="8" t="s">
        <v>19</v>
      </c>
      <c r="D25" s="30">
        <v>68407828.040000007</v>
      </c>
      <c r="E25" s="30">
        <v>1141500</v>
      </c>
      <c r="F25" s="30">
        <f t="shared" si="0"/>
        <v>69549328.040000007</v>
      </c>
      <c r="G25" s="30">
        <f t="shared" si="1"/>
        <v>4150115</v>
      </c>
      <c r="H25" s="31">
        <v>73699443.040000007</v>
      </c>
      <c r="I25" s="32">
        <f t="shared" si="2"/>
        <v>0</v>
      </c>
      <c r="J25" s="31">
        <v>73699443.040000007</v>
      </c>
      <c r="K25" s="33">
        <f t="shared" si="3"/>
        <v>4505510.0199999958</v>
      </c>
      <c r="L25" s="31">
        <v>78204953.060000002</v>
      </c>
      <c r="M25" s="30">
        <f t="shared" si="4"/>
        <v>-7500</v>
      </c>
      <c r="N25" s="31">
        <v>78197453.060000002</v>
      </c>
      <c r="O25" s="31">
        <f t="shared" si="5"/>
        <v>139991.12000000477</v>
      </c>
      <c r="P25" s="31">
        <v>78337444.180000007</v>
      </c>
      <c r="Q25" s="31">
        <f t="shared" si="6"/>
        <v>-1304020.200000003</v>
      </c>
      <c r="R25" s="31">
        <v>77033423.980000004</v>
      </c>
      <c r="S25" s="31">
        <f t="shared" si="7"/>
        <v>-62920.859999999404</v>
      </c>
      <c r="T25" s="31">
        <v>76970503.120000005</v>
      </c>
      <c r="U25" s="31">
        <v>76970503.120000005</v>
      </c>
      <c r="V25" s="34">
        <f t="shared" si="8"/>
        <v>8562675.0799999982</v>
      </c>
    </row>
    <row r="26" spans="1:22" x14ac:dyDescent="0.25">
      <c r="A26" s="20">
        <v>5</v>
      </c>
      <c r="B26" s="3">
        <v>1</v>
      </c>
      <c r="C26" s="4" t="s">
        <v>20</v>
      </c>
      <c r="D26" s="36">
        <v>126730.41</v>
      </c>
      <c r="E26" s="35">
        <v>1141500</v>
      </c>
      <c r="F26" s="36">
        <f t="shared" si="0"/>
        <v>1268230.4099999999</v>
      </c>
      <c r="G26" s="36">
        <f t="shared" si="1"/>
        <v>7410</v>
      </c>
      <c r="H26" s="37">
        <v>1275640.4099999999</v>
      </c>
      <c r="I26" s="38">
        <f t="shared" si="2"/>
        <v>0</v>
      </c>
      <c r="J26" s="37">
        <v>1275640.4099999999</v>
      </c>
      <c r="K26" s="39">
        <f t="shared" si="3"/>
        <v>0</v>
      </c>
      <c r="L26" s="37">
        <v>1275640.4099999999</v>
      </c>
      <c r="M26" s="36">
        <f t="shared" si="4"/>
        <v>0</v>
      </c>
      <c r="N26" s="37">
        <v>1275640.4099999999</v>
      </c>
      <c r="O26" s="37">
        <f t="shared" si="5"/>
        <v>0</v>
      </c>
      <c r="P26" s="37">
        <v>1275640.4099999999</v>
      </c>
      <c r="Q26" s="37">
        <f t="shared" si="6"/>
        <v>11536.440000000177</v>
      </c>
      <c r="R26" s="37">
        <v>1287176.8500000001</v>
      </c>
      <c r="S26" s="37">
        <f t="shared" si="7"/>
        <v>0</v>
      </c>
      <c r="T26" s="37">
        <v>1287176.8500000001</v>
      </c>
      <c r="U26" s="37">
        <v>1287176.8500000001</v>
      </c>
      <c r="V26" s="40">
        <f t="shared" si="8"/>
        <v>1160446.4400000002</v>
      </c>
    </row>
    <row r="27" spans="1:22" x14ac:dyDescent="0.25">
      <c r="A27" s="20">
        <v>5</v>
      </c>
      <c r="B27" s="3">
        <v>2</v>
      </c>
      <c r="C27" s="4" t="s">
        <v>21</v>
      </c>
      <c r="D27" s="36">
        <v>1242822.17</v>
      </c>
      <c r="E27" s="35">
        <v>0</v>
      </c>
      <c r="F27" s="36">
        <f t="shared" si="0"/>
        <v>1242822.17</v>
      </c>
      <c r="G27" s="36">
        <f t="shared" si="1"/>
        <v>0</v>
      </c>
      <c r="H27" s="37">
        <v>1242822.17</v>
      </c>
      <c r="I27" s="38">
        <f t="shared" si="2"/>
        <v>0</v>
      </c>
      <c r="J27" s="37">
        <v>1242822.17</v>
      </c>
      <c r="K27" s="39">
        <f t="shared" si="3"/>
        <v>29480</v>
      </c>
      <c r="L27" s="37">
        <v>1272302.17</v>
      </c>
      <c r="M27" s="36">
        <f t="shared" si="4"/>
        <v>0</v>
      </c>
      <c r="N27" s="37">
        <v>1272302.17</v>
      </c>
      <c r="O27" s="37">
        <f t="shared" si="5"/>
        <v>139991.12000000011</v>
      </c>
      <c r="P27" s="37">
        <v>1412293.29</v>
      </c>
      <c r="Q27" s="37">
        <f t="shared" si="6"/>
        <v>0</v>
      </c>
      <c r="R27" s="37">
        <v>1412293.29</v>
      </c>
      <c r="S27" s="37">
        <f t="shared" si="7"/>
        <v>-23288.100000000093</v>
      </c>
      <c r="T27" s="37">
        <v>1389005.19</v>
      </c>
      <c r="U27" s="37">
        <v>1389005.19</v>
      </c>
      <c r="V27" s="40">
        <f t="shared" si="8"/>
        <v>146183.02000000002</v>
      </c>
    </row>
    <row r="28" spans="1:22" x14ac:dyDescent="0.25">
      <c r="A28" s="20">
        <v>5</v>
      </c>
      <c r="B28" s="3">
        <v>3</v>
      </c>
      <c r="C28" s="4" t="s">
        <v>22</v>
      </c>
      <c r="D28" s="36">
        <v>67038275.460000001</v>
      </c>
      <c r="E28" s="35">
        <v>0</v>
      </c>
      <c r="F28" s="36">
        <f t="shared" si="0"/>
        <v>67038275.460000001</v>
      </c>
      <c r="G28" s="36">
        <f t="shared" si="1"/>
        <v>4142704.9999999925</v>
      </c>
      <c r="H28" s="37">
        <v>71180980.459999993</v>
      </c>
      <c r="I28" s="38">
        <f t="shared" si="2"/>
        <v>0</v>
      </c>
      <c r="J28" s="37">
        <v>71180980.459999993</v>
      </c>
      <c r="K28" s="39">
        <f t="shared" si="3"/>
        <v>4476030.0200000107</v>
      </c>
      <c r="L28" s="37">
        <v>75657010.480000004</v>
      </c>
      <c r="M28" s="36">
        <f t="shared" si="4"/>
        <v>-7500</v>
      </c>
      <c r="N28" s="37">
        <v>75649510.480000004</v>
      </c>
      <c r="O28" s="37">
        <f t="shared" si="5"/>
        <v>0</v>
      </c>
      <c r="P28" s="37">
        <v>75649510.480000004</v>
      </c>
      <c r="Q28" s="37">
        <f t="shared" si="6"/>
        <v>-1315556.6400000006</v>
      </c>
      <c r="R28" s="37">
        <v>74333953.840000004</v>
      </c>
      <c r="S28" s="37">
        <f t="shared" si="7"/>
        <v>-39632.760000005364</v>
      </c>
      <c r="T28" s="37">
        <v>74294321.079999998</v>
      </c>
      <c r="U28" s="37">
        <v>74294321.079999998</v>
      </c>
      <c r="V28" s="40">
        <f t="shared" si="8"/>
        <v>7256045.6199999973</v>
      </c>
    </row>
    <row r="29" spans="1:22" x14ac:dyDescent="0.25">
      <c r="A29" s="20">
        <v>6</v>
      </c>
      <c r="B29" s="3" t="s">
        <v>5</v>
      </c>
      <c r="C29" s="8" t="s">
        <v>45</v>
      </c>
      <c r="D29" s="30">
        <v>838370.8</v>
      </c>
      <c r="E29" s="43">
        <v>0</v>
      </c>
      <c r="F29" s="30">
        <f t="shared" si="0"/>
        <v>838370.8</v>
      </c>
      <c r="G29" s="30">
        <f t="shared" si="1"/>
        <v>0</v>
      </c>
      <c r="H29" s="31">
        <v>838370.8</v>
      </c>
      <c r="I29" s="32">
        <f t="shared" si="2"/>
        <v>0</v>
      </c>
      <c r="J29" s="31">
        <v>838370.8</v>
      </c>
      <c r="K29" s="33">
        <f t="shared" si="3"/>
        <v>0</v>
      </c>
      <c r="L29" s="31">
        <v>838370.8</v>
      </c>
      <c r="M29" s="30">
        <f t="shared" si="4"/>
        <v>0</v>
      </c>
      <c r="N29" s="31">
        <v>838370.8</v>
      </c>
      <c r="O29" s="31">
        <f t="shared" si="5"/>
        <v>0</v>
      </c>
      <c r="P29" s="31">
        <v>838370.8</v>
      </c>
      <c r="Q29" s="31">
        <f t="shared" si="6"/>
        <v>0</v>
      </c>
      <c r="R29" s="31">
        <v>838370.8</v>
      </c>
      <c r="S29" s="31">
        <f t="shared" si="7"/>
        <v>-232881</v>
      </c>
      <c r="T29" s="31">
        <v>605489.80000000005</v>
      </c>
      <c r="U29" s="31">
        <v>605489.80000000005</v>
      </c>
      <c r="V29" s="34">
        <f t="shared" si="8"/>
        <v>-232881</v>
      </c>
    </row>
    <row r="30" spans="1:22" ht="30" x14ac:dyDescent="0.25">
      <c r="A30" s="20">
        <v>6</v>
      </c>
      <c r="B30" s="3">
        <v>5</v>
      </c>
      <c r="C30" s="4" t="s">
        <v>44</v>
      </c>
      <c r="D30" s="36">
        <v>838370.8</v>
      </c>
      <c r="E30" s="42">
        <v>0</v>
      </c>
      <c r="F30" s="36">
        <f t="shared" si="0"/>
        <v>838370.8</v>
      </c>
      <c r="G30" s="36">
        <f t="shared" si="1"/>
        <v>0</v>
      </c>
      <c r="H30" s="37">
        <v>838370.8</v>
      </c>
      <c r="I30" s="38">
        <f t="shared" si="2"/>
        <v>0</v>
      </c>
      <c r="J30" s="37">
        <v>838370.8</v>
      </c>
      <c r="K30" s="39">
        <f t="shared" si="3"/>
        <v>0</v>
      </c>
      <c r="L30" s="37">
        <v>838370.8</v>
      </c>
      <c r="M30" s="36">
        <f t="shared" si="4"/>
        <v>0</v>
      </c>
      <c r="N30" s="37">
        <v>838370.8</v>
      </c>
      <c r="O30" s="37">
        <f t="shared" si="5"/>
        <v>0</v>
      </c>
      <c r="P30" s="37">
        <v>838370.8</v>
      </c>
      <c r="Q30" s="37">
        <f t="shared" si="6"/>
        <v>0</v>
      </c>
      <c r="R30" s="37">
        <v>838370.8</v>
      </c>
      <c r="S30" s="37">
        <f t="shared" si="7"/>
        <v>-232881</v>
      </c>
      <c r="T30" s="37">
        <v>605489.80000000005</v>
      </c>
      <c r="U30" s="37">
        <v>605489.80000000005</v>
      </c>
      <c r="V30" s="40">
        <f t="shared" si="8"/>
        <v>-232881</v>
      </c>
    </row>
    <row r="31" spans="1:22" s="9" customFormat="1" x14ac:dyDescent="0.2">
      <c r="A31" s="21">
        <v>7</v>
      </c>
      <c r="B31" s="7" t="s">
        <v>5</v>
      </c>
      <c r="C31" s="8" t="s">
        <v>23</v>
      </c>
      <c r="D31" s="30">
        <v>731927234.42999995</v>
      </c>
      <c r="E31" s="30">
        <v>0</v>
      </c>
      <c r="F31" s="30">
        <f t="shared" si="0"/>
        <v>731927234.42999995</v>
      </c>
      <c r="G31" s="30">
        <f>SUM(H31-F31)</f>
        <v>22655425.76000011</v>
      </c>
      <c r="H31" s="31">
        <v>754582660.19000006</v>
      </c>
      <c r="I31" s="32">
        <f t="shared" si="2"/>
        <v>6429374.0099999905</v>
      </c>
      <c r="J31" s="31">
        <v>761012034.20000005</v>
      </c>
      <c r="K31" s="33">
        <f t="shared" si="3"/>
        <v>17603887.620000005</v>
      </c>
      <c r="L31" s="31">
        <v>778615921.82000005</v>
      </c>
      <c r="M31" s="30">
        <f t="shared" si="4"/>
        <v>53000</v>
      </c>
      <c r="N31" s="31">
        <v>778668921.82000005</v>
      </c>
      <c r="O31" s="31">
        <f t="shared" si="5"/>
        <v>0</v>
      </c>
      <c r="P31" s="31">
        <v>778668921.82000005</v>
      </c>
      <c r="Q31" s="31">
        <f t="shared" si="6"/>
        <v>25343741.719999909</v>
      </c>
      <c r="R31" s="31">
        <v>804012663.53999996</v>
      </c>
      <c r="S31" s="31">
        <f t="shared" si="7"/>
        <v>37073322.950000048</v>
      </c>
      <c r="T31" s="31">
        <v>841085986.49000001</v>
      </c>
      <c r="U31" s="37">
        <v>841085986.49000001</v>
      </c>
      <c r="V31" s="40">
        <f t="shared" si="8"/>
        <v>109158752.06000006</v>
      </c>
    </row>
    <row r="32" spans="1:22" x14ac:dyDescent="0.25">
      <c r="A32" s="20">
        <v>7</v>
      </c>
      <c r="B32" s="3">
        <v>1</v>
      </c>
      <c r="C32" s="4" t="s">
        <v>24</v>
      </c>
      <c r="D32" s="36">
        <v>151690202.63999999</v>
      </c>
      <c r="E32" s="35">
        <v>0</v>
      </c>
      <c r="F32" s="36">
        <f t="shared" si="0"/>
        <v>151690202.63999999</v>
      </c>
      <c r="G32" s="36">
        <f t="shared" si="1"/>
        <v>4035185.3400000036</v>
      </c>
      <c r="H32" s="37">
        <v>155725387.97999999</v>
      </c>
      <c r="I32" s="38">
        <f t="shared" si="2"/>
        <v>0</v>
      </c>
      <c r="J32" s="37">
        <v>155725387.97999999</v>
      </c>
      <c r="K32" s="39">
        <f t="shared" si="3"/>
        <v>9191232.4800000191</v>
      </c>
      <c r="L32" s="37">
        <v>164916620.46000001</v>
      </c>
      <c r="M32" s="36">
        <f t="shared" si="4"/>
        <v>53000</v>
      </c>
      <c r="N32" s="37">
        <v>164969620.46000001</v>
      </c>
      <c r="O32" s="37">
        <f t="shared" si="5"/>
        <v>0</v>
      </c>
      <c r="P32" s="37">
        <v>164969620.46000001</v>
      </c>
      <c r="Q32" s="37">
        <f t="shared" si="6"/>
        <v>2184392.5399999917</v>
      </c>
      <c r="R32" s="37">
        <v>167154013</v>
      </c>
      <c r="S32" s="37">
        <f t="shared" si="7"/>
        <v>0</v>
      </c>
      <c r="T32" s="37">
        <v>167154013</v>
      </c>
      <c r="U32" s="37">
        <v>167154013</v>
      </c>
      <c r="V32" s="40">
        <f t="shared" si="8"/>
        <v>15463810.360000014</v>
      </c>
    </row>
    <row r="33" spans="1:22" x14ac:dyDescent="0.25">
      <c r="A33" s="20">
        <v>7</v>
      </c>
      <c r="B33" s="3">
        <v>2</v>
      </c>
      <c r="C33" s="4" t="s">
        <v>25</v>
      </c>
      <c r="D33" s="36">
        <v>516891189.04000002</v>
      </c>
      <c r="E33" s="35">
        <v>0</v>
      </c>
      <c r="F33" s="36">
        <f t="shared" si="0"/>
        <v>516891189.04000002</v>
      </c>
      <c r="G33" s="36">
        <f t="shared" si="1"/>
        <v>13939179.539999962</v>
      </c>
      <c r="H33" s="37">
        <v>530830368.57999998</v>
      </c>
      <c r="I33" s="38">
        <f t="shared" si="2"/>
        <v>5736211.3300000429</v>
      </c>
      <c r="J33" s="37">
        <v>536566579.91000003</v>
      </c>
      <c r="K33" s="39">
        <f t="shared" si="3"/>
        <v>8225463.1399999261</v>
      </c>
      <c r="L33" s="37">
        <v>544792043.04999995</v>
      </c>
      <c r="M33" s="36">
        <f t="shared" si="4"/>
        <v>771510</v>
      </c>
      <c r="N33" s="37">
        <v>545563553.04999995</v>
      </c>
      <c r="O33" s="37">
        <f t="shared" si="5"/>
        <v>0</v>
      </c>
      <c r="P33" s="37">
        <v>545563553.04999995</v>
      </c>
      <c r="Q33" s="37">
        <f t="shared" si="6"/>
        <v>23061021.879999995</v>
      </c>
      <c r="R33" s="37">
        <v>568624574.92999995</v>
      </c>
      <c r="S33" s="37">
        <f t="shared" si="7"/>
        <v>43197074.350000024</v>
      </c>
      <c r="T33" s="37">
        <v>611821649.27999997</v>
      </c>
      <c r="U33" s="37">
        <v>611821649.27999997</v>
      </c>
      <c r="V33" s="40">
        <f t="shared" si="8"/>
        <v>94930460.23999995</v>
      </c>
    </row>
    <row r="34" spans="1:22" x14ac:dyDescent="0.25">
      <c r="A34" s="20">
        <v>7</v>
      </c>
      <c r="B34" s="3">
        <v>3</v>
      </c>
      <c r="C34" s="4" t="s">
        <v>26</v>
      </c>
      <c r="D34" s="36">
        <v>35106654.770000003</v>
      </c>
      <c r="E34" s="35">
        <v>0</v>
      </c>
      <c r="F34" s="36">
        <f t="shared" si="0"/>
        <v>35106654.770000003</v>
      </c>
      <c r="G34" s="36">
        <f t="shared" si="1"/>
        <v>2781738</v>
      </c>
      <c r="H34" s="37">
        <v>37888392.770000003</v>
      </c>
      <c r="I34" s="38">
        <f t="shared" si="2"/>
        <v>0</v>
      </c>
      <c r="J34" s="37">
        <v>37888392.770000003</v>
      </c>
      <c r="K34" s="39">
        <f t="shared" si="3"/>
        <v>0</v>
      </c>
      <c r="L34" s="37">
        <v>37888392.770000003</v>
      </c>
      <c r="M34" s="36">
        <f t="shared" si="4"/>
        <v>0</v>
      </c>
      <c r="N34" s="37">
        <v>37888392.770000003</v>
      </c>
      <c r="O34" s="37">
        <f t="shared" si="5"/>
        <v>0</v>
      </c>
      <c r="P34" s="37">
        <v>37888392.770000003</v>
      </c>
      <c r="Q34" s="37">
        <f t="shared" si="6"/>
        <v>0</v>
      </c>
      <c r="R34" s="37">
        <v>37888392.770000003</v>
      </c>
      <c r="S34" s="37">
        <f t="shared" si="7"/>
        <v>-8274351.4000000022</v>
      </c>
      <c r="T34" s="37">
        <v>29614041.370000001</v>
      </c>
      <c r="U34" s="37">
        <v>29614041.370000001</v>
      </c>
      <c r="V34" s="40">
        <f t="shared" si="8"/>
        <v>-5492613.4000000022</v>
      </c>
    </row>
    <row r="35" spans="1:22" ht="30" x14ac:dyDescent="0.25">
      <c r="A35" s="20">
        <v>7</v>
      </c>
      <c r="B35" s="3">
        <v>5</v>
      </c>
      <c r="C35" s="4" t="s">
        <v>59</v>
      </c>
      <c r="D35" s="36">
        <v>0</v>
      </c>
      <c r="E35" s="35">
        <v>0</v>
      </c>
      <c r="F35" s="36">
        <f t="shared" si="0"/>
        <v>0</v>
      </c>
      <c r="G35" s="36">
        <f t="shared" si="1"/>
        <v>114408.35</v>
      </c>
      <c r="H35" s="37">
        <v>114408.35</v>
      </c>
      <c r="I35" s="38">
        <f t="shared" si="2"/>
        <v>90860</v>
      </c>
      <c r="J35" s="37">
        <v>205268.35</v>
      </c>
      <c r="K35" s="39">
        <f t="shared" si="3"/>
        <v>111509.99999999997</v>
      </c>
      <c r="L35" s="37">
        <v>316778.34999999998</v>
      </c>
      <c r="M35" s="36">
        <f t="shared" si="4"/>
        <v>-111509.99999999997</v>
      </c>
      <c r="N35" s="37">
        <v>205268.35</v>
      </c>
      <c r="O35" s="37">
        <f t="shared" si="5"/>
        <v>0</v>
      </c>
      <c r="P35" s="37">
        <v>205268.35</v>
      </c>
      <c r="Q35" s="37">
        <f t="shared" si="6"/>
        <v>0</v>
      </c>
      <c r="R35" s="37">
        <v>205268.35</v>
      </c>
      <c r="S35" s="37">
        <f t="shared" si="7"/>
        <v>0</v>
      </c>
      <c r="T35" s="37">
        <v>205268.35</v>
      </c>
      <c r="U35" s="37">
        <v>205268.35</v>
      </c>
      <c r="V35" s="40">
        <f t="shared" si="8"/>
        <v>205268.35</v>
      </c>
    </row>
    <row r="36" spans="1:22" x14ac:dyDescent="0.25">
      <c r="A36" s="20">
        <v>7</v>
      </c>
      <c r="B36" s="3">
        <v>7</v>
      </c>
      <c r="C36" s="4" t="s">
        <v>27</v>
      </c>
      <c r="D36" s="36">
        <v>2103177.15</v>
      </c>
      <c r="E36" s="35">
        <v>0</v>
      </c>
      <c r="F36" s="36">
        <f t="shared" si="0"/>
        <v>2103177.15</v>
      </c>
      <c r="G36" s="36">
        <f t="shared" si="1"/>
        <v>126666.9700000002</v>
      </c>
      <c r="H36" s="37">
        <v>2229844.12</v>
      </c>
      <c r="I36" s="38">
        <f t="shared" si="2"/>
        <v>20090.5</v>
      </c>
      <c r="J36" s="37">
        <v>2249934.62</v>
      </c>
      <c r="K36" s="39">
        <f t="shared" si="3"/>
        <v>-20090.5</v>
      </c>
      <c r="L36" s="37">
        <v>2229844.12</v>
      </c>
      <c r="M36" s="36">
        <f t="shared" si="4"/>
        <v>0</v>
      </c>
      <c r="N36" s="37">
        <v>2229844.12</v>
      </c>
      <c r="O36" s="37">
        <f t="shared" si="5"/>
        <v>0</v>
      </c>
      <c r="P36" s="37">
        <v>2229844.12</v>
      </c>
      <c r="Q36" s="37">
        <f t="shared" si="6"/>
        <v>0</v>
      </c>
      <c r="R36" s="37">
        <v>2229844.12</v>
      </c>
      <c r="S36" s="37">
        <f t="shared" si="7"/>
        <v>0</v>
      </c>
      <c r="T36" s="37">
        <v>2229844.12</v>
      </c>
      <c r="U36" s="37">
        <v>2229844.12</v>
      </c>
      <c r="V36" s="40">
        <f t="shared" si="8"/>
        <v>126666.9700000002</v>
      </c>
    </row>
    <row r="37" spans="1:22" x14ac:dyDescent="0.25">
      <c r="A37" s="20">
        <v>7</v>
      </c>
      <c r="B37" s="3">
        <v>9</v>
      </c>
      <c r="C37" s="4" t="s">
        <v>28</v>
      </c>
      <c r="D37" s="36">
        <v>26136010.829999998</v>
      </c>
      <c r="E37" s="35">
        <v>0</v>
      </c>
      <c r="F37" s="36">
        <f t="shared" si="0"/>
        <v>26136010.829999998</v>
      </c>
      <c r="G37" s="36">
        <f t="shared" si="1"/>
        <v>1658247.5600000024</v>
      </c>
      <c r="H37" s="37">
        <v>27794258.390000001</v>
      </c>
      <c r="I37" s="38">
        <f t="shared" si="2"/>
        <v>582212.1799999997</v>
      </c>
      <c r="J37" s="37">
        <v>28376470.57</v>
      </c>
      <c r="K37" s="39">
        <f t="shared" si="3"/>
        <v>95772.5</v>
      </c>
      <c r="L37" s="37">
        <v>28472243.07</v>
      </c>
      <c r="M37" s="36">
        <f t="shared" si="4"/>
        <v>-660000</v>
      </c>
      <c r="N37" s="37">
        <v>27812243.07</v>
      </c>
      <c r="O37" s="37">
        <f t="shared" si="5"/>
        <v>0</v>
      </c>
      <c r="P37" s="37">
        <v>27812243.07</v>
      </c>
      <c r="Q37" s="37">
        <f t="shared" si="6"/>
        <v>98327.300000000745</v>
      </c>
      <c r="R37" s="37">
        <v>27910570.370000001</v>
      </c>
      <c r="S37" s="37">
        <f t="shared" si="7"/>
        <v>2150600</v>
      </c>
      <c r="T37" s="37">
        <v>30061170.370000001</v>
      </c>
      <c r="U37" s="37">
        <v>30061170.370000001</v>
      </c>
      <c r="V37" s="40">
        <f t="shared" si="8"/>
        <v>3925159.5400000028</v>
      </c>
    </row>
    <row r="38" spans="1:22" s="9" customFormat="1" x14ac:dyDescent="0.2">
      <c r="A38" s="21">
        <v>8</v>
      </c>
      <c r="B38" s="7" t="s">
        <v>5</v>
      </c>
      <c r="C38" s="8" t="s">
        <v>29</v>
      </c>
      <c r="D38" s="30">
        <v>127313402.12</v>
      </c>
      <c r="E38" s="30">
        <v>1071526.0699999928</v>
      </c>
      <c r="F38" s="30">
        <f t="shared" si="0"/>
        <v>128384928.19</v>
      </c>
      <c r="G38" s="30">
        <f t="shared" si="1"/>
        <v>5078373.4200000018</v>
      </c>
      <c r="H38" s="31">
        <v>133463301.61</v>
      </c>
      <c r="I38" s="32">
        <f t="shared" si="2"/>
        <v>0</v>
      </c>
      <c r="J38" s="31">
        <v>133463301.61</v>
      </c>
      <c r="K38" s="33">
        <f t="shared" si="3"/>
        <v>1773404.7500000149</v>
      </c>
      <c r="L38" s="31">
        <v>135236706.36000001</v>
      </c>
      <c r="M38" s="30">
        <f t="shared" si="4"/>
        <v>-14500</v>
      </c>
      <c r="N38" s="31">
        <v>135222206.36000001</v>
      </c>
      <c r="O38" s="31">
        <f t="shared" si="5"/>
        <v>11655081.98999998</v>
      </c>
      <c r="P38" s="31">
        <v>146877288.34999999</v>
      </c>
      <c r="Q38" s="31">
        <f t="shared" si="6"/>
        <v>-4161626.25</v>
      </c>
      <c r="R38" s="31">
        <v>142715662.09999999</v>
      </c>
      <c r="S38" s="31">
        <f t="shared" si="7"/>
        <v>-2088578.3199999928</v>
      </c>
      <c r="T38" s="31">
        <v>140627083.78</v>
      </c>
      <c r="U38" s="31">
        <v>140627083.78</v>
      </c>
      <c r="V38" s="34">
        <f t="shared" si="8"/>
        <v>13313681.659999996</v>
      </c>
    </row>
    <row r="39" spans="1:22" x14ac:dyDescent="0.25">
      <c r="A39" s="20">
        <v>8</v>
      </c>
      <c r="B39" s="3">
        <v>1</v>
      </c>
      <c r="C39" s="4" t="s">
        <v>30</v>
      </c>
      <c r="D39" s="36">
        <v>123712630.93000001</v>
      </c>
      <c r="E39" s="35">
        <v>1071526.0699999928</v>
      </c>
      <c r="F39" s="36">
        <f t="shared" si="0"/>
        <v>124784157</v>
      </c>
      <c r="G39" s="36">
        <f t="shared" si="1"/>
        <v>4841352.650000006</v>
      </c>
      <c r="H39" s="37">
        <v>129625509.65000001</v>
      </c>
      <c r="I39" s="38">
        <f t="shared" si="2"/>
        <v>0</v>
      </c>
      <c r="J39" s="37">
        <v>129625509.65000001</v>
      </c>
      <c r="K39" s="39">
        <f t="shared" si="3"/>
        <v>1773404.75</v>
      </c>
      <c r="L39" s="37">
        <v>131398914.40000001</v>
      </c>
      <c r="M39" s="36">
        <f t="shared" si="4"/>
        <v>-14500</v>
      </c>
      <c r="N39" s="37">
        <v>131384414.40000001</v>
      </c>
      <c r="O39" s="37">
        <f t="shared" si="5"/>
        <v>11655081.98999998</v>
      </c>
      <c r="P39" s="37">
        <v>143039496.38999999</v>
      </c>
      <c r="Q39" s="37">
        <f t="shared" si="6"/>
        <v>-4193468.2699999809</v>
      </c>
      <c r="R39" s="37">
        <v>138846028.12</v>
      </c>
      <c r="S39" s="37">
        <f t="shared" si="7"/>
        <v>-2088578.3199999928</v>
      </c>
      <c r="T39" s="37">
        <v>136757449.80000001</v>
      </c>
      <c r="U39" s="37">
        <v>136757449.80000001</v>
      </c>
      <c r="V39" s="40">
        <f t="shared" si="8"/>
        <v>13044818.870000005</v>
      </c>
    </row>
    <row r="40" spans="1:22" ht="30" x14ac:dyDescent="0.25">
      <c r="A40" s="20">
        <v>8</v>
      </c>
      <c r="B40" s="3">
        <v>4</v>
      </c>
      <c r="C40" s="4" t="s">
        <v>31</v>
      </c>
      <c r="D40" s="36">
        <v>3600771.19</v>
      </c>
      <c r="E40" s="35">
        <v>0</v>
      </c>
      <c r="F40" s="36">
        <f t="shared" si="0"/>
        <v>3600771.19</v>
      </c>
      <c r="G40" s="36">
        <f t="shared" si="1"/>
        <v>237020.77000000002</v>
      </c>
      <c r="H40" s="37">
        <v>3837791.96</v>
      </c>
      <c r="I40" s="38">
        <f t="shared" si="2"/>
        <v>0</v>
      </c>
      <c r="J40" s="37">
        <v>3837791.96</v>
      </c>
      <c r="K40" s="39">
        <f t="shared" si="3"/>
        <v>0</v>
      </c>
      <c r="L40" s="37">
        <v>3837791.96</v>
      </c>
      <c r="M40" s="36">
        <f t="shared" si="4"/>
        <v>0</v>
      </c>
      <c r="N40" s="37">
        <v>3837791.96</v>
      </c>
      <c r="O40" s="37">
        <f t="shared" si="5"/>
        <v>0</v>
      </c>
      <c r="P40" s="37">
        <v>3837791.96</v>
      </c>
      <c r="Q40" s="37">
        <f t="shared" si="6"/>
        <v>31842.020000000019</v>
      </c>
      <c r="R40" s="37">
        <v>3869633.98</v>
      </c>
      <c r="S40" s="37">
        <f t="shared" si="7"/>
        <v>0</v>
      </c>
      <c r="T40" s="37">
        <v>3869633.98</v>
      </c>
      <c r="U40" s="37">
        <v>3869633.98</v>
      </c>
      <c r="V40" s="40">
        <f t="shared" si="8"/>
        <v>268862.79000000004</v>
      </c>
    </row>
    <row r="41" spans="1:22" s="9" customFormat="1" x14ac:dyDescent="0.2">
      <c r="A41" s="21">
        <v>10</v>
      </c>
      <c r="B41" s="7" t="s">
        <v>5</v>
      </c>
      <c r="C41" s="8" t="s">
        <v>32</v>
      </c>
      <c r="D41" s="30">
        <v>169967094.97999999</v>
      </c>
      <c r="E41" s="30">
        <v>0</v>
      </c>
      <c r="F41" s="30">
        <f t="shared" si="0"/>
        <v>169967094.97999999</v>
      </c>
      <c r="G41" s="30">
        <f t="shared" si="1"/>
        <v>7355940.4600000083</v>
      </c>
      <c r="H41" s="31">
        <v>177323035.44</v>
      </c>
      <c r="I41" s="32">
        <f t="shared" si="2"/>
        <v>0</v>
      </c>
      <c r="J41" s="31">
        <v>177323035.44</v>
      </c>
      <c r="K41" s="33">
        <f t="shared" si="3"/>
        <v>2149426.7599999905</v>
      </c>
      <c r="L41" s="31">
        <v>179472462.19999999</v>
      </c>
      <c r="M41" s="30">
        <f t="shared" si="4"/>
        <v>568362.18000000715</v>
      </c>
      <c r="N41" s="31">
        <v>180040824.38</v>
      </c>
      <c r="O41" s="31">
        <f t="shared" si="5"/>
        <v>0</v>
      </c>
      <c r="P41" s="31">
        <v>180040824.38</v>
      </c>
      <c r="Q41" s="31">
        <f t="shared" si="6"/>
        <v>-12604932.909999996</v>
      </c>
      <c r="R41" s="31">
        <v>167435891.47</v>
      </c>
      <c r="S41" s="31">
        <f t="shared" si="7"/>
        <v>3270486.8100000024</v>
      </c>
      <c r="T41" s="31">
        <v>170706378.28</v>
      </c>
      <c r="U41" s="31">
        <v>170706378.28</v>
      </c>
      <c r="V41" s="34">
        <f t="shared" si="8"/>
        <v>739283.30000001192</v>
      </c>
    </row>
    <row r="42" spans="1:22" x14ac:dyDescent="0.25">
      <c r="A42" s="20">
        <v>10</v>
      </c>
      <c r="B42" s="3">
        <v>3</v>
      </c>
      <c r="C42" s="4" t="s">
        <v>33</v>
      </c>
      <c r="D42" s="36">
        <v>83711228.670000002</v>
      </c>
      <c r="E42" s="35">
        <v>0</v>
      </c>
      <c r="F42" s="36">
        <f t="shared" si="0"/>
        <v>83711228.670000002</v>
      </c>
      <c r="G42" s="36">
        <f t="shared" si="1"/>
        <v>150000</v>
      </c>
      <c r="H42" s="37">
        <v>83861228.670000002</v>
      </c>
      <c r="I42" s="38">
        <f t="shared" si="2"/>
        <v>0</v>
      </c>
      <c r="J42" s="37">
        <v>83861228.670000002</v>
      </c>
      <c r="K42" s="39">
        <f t="shared" si="3"/>
        <v>890000.56999999285</v>
      </c>
      <c r="L42" s="37">
        <v>84751229.239999995</v>
      </c>
      <c r="M42" s="36">
        <f t="shared" si="4"/>
        <v>883110.18000000715</v>
      </c>
      <c r="N42" s="37">
        <v>85634339.420000002</v>
      </c>
      <c r="O42" s="37">
        <f t="shared" si="5"/>
        <v>0</v>
      </c>
      <c r="P42" s="37">
        <v>85634339.420000002</v>
      </c>
      <c r="Q42" s="37">
        <f t="shared" si="6"/>
        <v>3877477.8400000036</v>
      </c>
      <c r="R42" s="37">
        <v>89511817.260000005</v>
      </c>
      <c r="S42" s="37">
        <f t="shared" si="7"/>
        <v>2925769.9299999923</v>
      </c>
      <c r="T42" s="37">
        <v>92437587.189999998</v>
      </c>
      <c r="U42" s="37">
        <v>92437587.189999998</v>
      </c>
      <c r="V42" s="40">
        <f t="shared" si="8"/>
        <v>8726358.5199999958</v>
      </c>
    </row>
    <row r="43" spans="1:22" x14ac:dyDescent="0.25">
      <c r="A43" s="20">
        <v>10</v>
      </c>
      <c r="B43" s="3">
        <v>4</v>
      </c>
      <c r="C43" s="4" t="s">
        <v>34</v>
      </c>
      <c r="D43" s="36">
        <v>69879544.090000004</v>
      </c>
      <c r="E43" s="35">
        <v>0</v>
      </c>
      <c r="F43" s="36">
        <f t="shared" si="0"/>
        <v>69879544.090000004</v>
      </c>
      <c r="G43" s="36">
        <f t="shared" si="1"/>
        <v>6085128</v>
      </c>
      <c r="H43" s="37">
        <v>75964672.090000004</v>
      </c>
      <c r="I43" s="38">
        <f t="shared" si="2"/>
        <v>0</v>
      </c>
      <c r="J43" s="37">
        <v>75964672.090000004</v>
      </c>
      <c r="K43" s="39">
        <f t="shared" si="3"/>
        <v>1259426.1899999976</v>
      </c>
      <c r="L43" s="37">
        <v>77224098.280000001</v>
      </c>
      <c r="M43" s="36">
        <f t="shared" si="4"/>
        <v>-314748</v>
      </c>
      <c r="N43" s="37">
        <v>76909350.280000001</v>
      </c>
      <c r="O43" s="37">
        <f t="shared" si="5"/>
        <v>0</v>
      </c>
      <c r="P43" s="37">
        <v>76909350.280000001</v>
      </c>
      <c r="Q43" s="37">
        <f t="shared" si="6"/>
        <v>-16783739.380000003</v>
      </c>
      <c r="R43" s="37">
        <v>60125610.899999999</v>
      </c>
      <c r="S43" s="37">
        <f t="shared" si="7"/>
        <v>344716.88000000268</v>
      </c>
      <c r="T43" s="37">
        <v>60470327.780000001</v>
      </c>
      <c r="U43" s="37">
        <v>60470327.780000001</v>
      </c>
      <c r="V43" s="40">
        <f t="shared" si="8"/>
        <v>-9409216.3100000024</v>
      </c>
    </row>
    <row r="44" spans="1:22" x14ac:dyDescent="0.25">
      <c r="A44" s="20">
        <v>10</v>
      </c>
      <c r="B44" s="3">
        <v>6</v>
      </c>
      <c r="C44" s="4" t="s">
        <v>35</v>
      </c>
      <c r="D44" s="36">
        <v>16376322.220000001</v>
      </c>
      <c r="E44" s="35">
        <v>0</v>
      </c>
      <c r="F44" s="36">
        <f t="shared" si="0"/>
        <v>16376322.220000001</v>
      </c>
      <c r="G44" s="36">
        <f t="shared" si="1"/>
        <v>1120812.459999999</v>
      </c>
      <c r="H44" s="37">
        <v>17497134.68</v>
      </c>
      <c r="I44" s="38">
        <f t="shared" si="2"/>
        <v>0</v>
      </c>
      <c r="J44" s="37">
        <v>17497134.68</v>
      </c>
      <c r="K44" s="39">
        <f t="shared" si="3"/>
        <v>0</v>
      </c>
      <c r="L44" s="37">
        <v>17497134.68</v>
      </c>
      <c r="M44" s="36">
        <f t="shared" si="4"/>
        <v>0</v>
      </c>
      <c r="N44" s="37">
        <v>17497134.68</v>
      </c>
      <c r="O44" s="37">
        <f t="shared" si="5"/>
        <v>0</v>
      </c>
      <c r="P44" s="37">
        <v>17497134.68</v>
      </c>
      <c r="Q44" s="37">
        <f t="shared" si="6"/>
        <v>301328.62999999896</v>
      </c>
      <c r="R44" s="37">
        <v>17798463.309999999</v>
      </c>
      <c r="S44" s="37">
        <f t="shared" si="7"/>
        <v>0</v>
      </c>
      <c r="T44" s="37">
        <v>17798463.309999999</v>
      </c>
      <c r="U44" s="37">
        <v>17798463.309999999</v>
      </c>
      <c r="V44" s="40">
        <f t="shared" si="8"/>
        <v>1422141.089999998</v>
      </c>
    </row>
    <row r="45" spans="1:22" s="9" customFormat="1" x14ac:dyDescent="0.2">
      <c r="A45" s="21">
        <v>11</v>
      </c>
      <c r="B45" s="7" t="s">
        <v>5</v>
      </c>
      <c r="C45" s="8" t="s">
        <v>36</v>
      </c>
      <c r="D45" s="30">
        <v>555000</v>
      </c>
      <c r="E45" s="30">
        <v>0</v>
      </c>
      <c r="F45" s="30">
        <f t="shared" si="0"/>
        <v>555000</v>
      </c>
      <c r="G45" s="30">
        <f t="shared" si="1"/>
        <v>0</v>
      </c>
      <c r="H45" s="31">
        <v>555000</v>
      </c>
      <c r="I45" s="32">
        <f t="shared" si="2"/>
        <v>0</v>
      </c>
      <c r="J45" s="31">
        <v>555000</v>
      </c>
      <c r="K45" s="33">
        <f t="shared" si="3"/>
        <v>0</v>
      </c>
      <c r="L45" s="31">
        <v>555000</v>
      </c>
      <c r="M45" s="30">
        <f t="shared" si="4"/>
        <v>0</v>
      </c>
      <c r="N45" s="31">
        <v>555000</v>
      </c>
      <c r="O45" s="31">
        <f t="shared" si="5"/>
        <v>0</v>
      </c>
      <c r="P45" s="31">
        <v>555000</v>
      </c>
      <c r="Q45" s="31">
        <f t="shared" si="6"/>
        <v>0</v>
      </c>
      <c r="R45" s="31">
        <v>555000</v>
      </c>
      <c r="S45" s="31">
        <f t="shared" si="7"/>
        <v>8274351.4000000004</v>
      </c>
      <c r="T45" s="31">
        <v>8829351.4000000004</v>
      </c>
      <c r="U45" s="31">
        <v>8829351.4000000004</v>
      </c>
      <c r="V45" s="34">
        <f t="shared" si="8"/>
        <v>8274351.4000000004</v>
      </c>
    </row>
    <row r="46" spans="1:22" x14ac:dyDescent="0.25">
      <c r="A46" s="22">
        <v>11</v>
      </c>
      <c r="B46" s="23">
        <v>2</v>
      </c>
      <c r="C46" s="24" t="s">
        <v>37</v>
      </c>
      <c r="D46" s="36">
        <v>555000</v>
      </c>
      <c r="E46" s="35">
        <v>0</v>
      </c>
      <c r="F46" s="36">
        <f t="shared" si="0"/>
        <v>555000</v>
      </c>
      <c r="G46" s="36">
        <f t="shared" si="1"/>
        <v>0</v>
      </c>
      <c r="H46" s="37">
        <v>555000</v>
      </c>
      <c r="I46" s="38">
        <f t="shared" si="2"/>
        <v>0</v>
      </c>
      <c r="J46" s="37">
        <v>555000</v>
      </c>
      <c r="K46" s="39">
        <f t="shared" si="3"/>
        <v>0</v>
      </c>
      <c r="L46" s="37">
        <v>555000</v>
      </c>
      <c r="M46" s="36">
        <f t="shared" si="4"/>
        <v>0</v>
      </c>
      <c r="N46" s="37">
        <v>555000</v>
      </c>
      <c r="O46" s="37">
        <f t="shared" si="5"/>
        <v>0</v>
      </c>
      <c r="P46" s="37">
        <v>555000</v>
      </c>
      <c r="Q46" s="37">
        <f t="shared" si="6"/>
        <v>0</v>
      </c>
      <c r="R46" s="37">
        <v>555000</v>
      </c>
      <c r="S46" s="37">
        <f t="shared" si="7"/>
        <v>0</v>
      </c>
      <c r="T46" s="37">
        <v>555000</v>
      </c>
      <c r="U46" s="37">
        <v>555000</v>
      </c>
      <c r="V46" s="40">
        <f t="shared" si="8"/>
        <v>0</v>
      </c>
    </row>
    <row r="47" spans="1:22" ht="15.75" thickBot="1" x14ac:dyDescent="0.3">
      <c r="A47" s="44">
        <v>11</v>
      </c>
      <c r="B47" s="45">
        <v>3</v>
      </c>
      <c r="C47" s="46" t="s">
        <v>61</v>
      </c>
      <c r="D47" s="49">
        <v>0</v>
      </c>
      <c r="E47" s="50">
        <v>0</v>
      </c>
      <c r="F47" s="49">
        <f t="shared" si="0"/>
        <v>0</v>
      </c>
      <c r="G47" s="49">
        <f t="shared" si="1"/>
        <v>0</v>
      </c>
      <c r="H47" s="51"/>
      <c r="I47" s="52">
        <f t="shared" si="2"/>
        <v>0</v>
      </c>
      <c r="J47" s="47"/>
      <c r="K47" s="53">
        <f t="shared" si="3"/>
        <v>0</v>
      </c>
      <c r="L47" s="51"/>
      <c r="M47" s="49">
        <f t="shared" si="4"/>
        <v>0</v>
      </c>
      <c r="N47" s="51"/>
      <c r="O47" s="51">
        <f t="shared" si="5"/>
        <v>0</v>
      </c>
      <c r="P47" s="51"/>
      <c r="Q47" s="51">
        <f t="shared" si="6"/>
        <v>0</v>
      </c>
      <c r="R47" s="51"/>
      <c r="S47" s="51">
        <f t="shared" si="7"/>
        <v>8274351.4000000004</v>
      </c>
      <c r="T47" s="51">
        <v>8274351.4000000004</v>
      </c>
      <c r="U47" s="51">
        <v>8274351.4000000004</v>
      </c>
      <c r="V47" s="54">
        <f t="shared" si="8"/>
        <v>8274351.4000000004</v>
      </c>
    </row>
    <row r="48" spans="1:22" s="9" customFormat="1" ht="15.75" thickBot="1" x14ac:dyDescent="0.25">
      <c r="A48" s="25"/>
      <c r="B48" s="26"/>
      <c r="C48" s="48" t="s">
        <v>38</v>
      </c>
      <c r="D48" s="56">
        <v>1321806642.51</v>
      </c>
      <c r="E48" s="57">
        <f>SUM(E7+E15+E17+E20+E25+E29+E31+E38+E41+E45)</f>
        <v>108311400.56999999</v>
      </c>
      <c r="F48" s="57">
        <f t="shared" si="0"/>
        <v>1430118043.0799999</v>
      </c>
      <c r="G48" s="57">
        <f>SUM(H48-F48)</f>
        <v>55087351.079999924</v>
      </c>
      <c r="H48" s="58">
        <f>SUM(H7+H15+H17+H20+H25+H31+H38+H41+H45+H29)</f>
        <v>1485205394.1599998</v>
      </c>
      <c r="I48" s="59">
        <f t="shared" si="2"/>
        <v>6582374.0100002289</v>
      </c>
      <c r="J48" s="58">
        <f>SUM(J7+J15+J17+J20+J25+J31+J38+J41+J45+J29)</f>
        <v>1491787768.1700001</v>
      </c>
      <c r="K48" s="60">
        <f t="shared" si="3"/>
        <v>121654491.54999995</v>
      </c>
      <c r="L48" s="57">
        <f>SUM(L7+L15+L17+L20+L25+L29+L31+L38+L41+L45)</f>
        <v>1613442259.72</v>
      </c>
      <c r="M48" s="57">
        <f>SUM(N48-L48)</f>
        <v>-8759104.9399998188</v>
      </c>
      <c r="N48" s="57">
        <f>SUM(N7+N15+N17+N20+N25+N29+N31+N38+N41+N45)</f>
        <v>1604683154.7800002</v>
      </c>
      <c r="O48" s="58">
        <f t="shared" si="5"/>
        <v>14306502.369999886</v>
      </c>
      <c r="P48" s="57">
        <f>SUM(P7+P15+P17+P20+P25+P29+P31+P38+P41+P45)</f>
        <v>1618989657.1500001</v>
      </c>
      <c r="Q48" s="57">
        <f>SUM(R48-P48)</f>
        <v>5758005.2399997711</v>
      </c>
      <c r="R48" s="57">
        <f>SUM(R7+R15+R17+R20+R25+R29+R31+R38+R41+R45)</f>
        <v>1624747662.3899999</v>
      </c>
      <c r="S48" s="57">
        <f t="shared" si="7"/>
        <v>46103803.5400002</v>
      </c>
      <c r="T48" s="57">
        <f>SUM(T7+T15+T17+T20+T25+T29+T31+T38+T41+T45)</f>
        <v>1670851465.9300001</v>
      </c>
      <c r="U48" s="57">
        <f>SUM(U7+U15+U17+U20+U25+U29+U31+U38+U41+U45)</f>
        <v>1670851465.9300001</v>
      </c>
      <c r="V48" s="61">
        <f>SUM(U48-D48)</f>
        <v>349044823.42000008</v>
      </c>
    </row>
    <row r="49" spans="3:19" x14ac:dyDescent="0.25">
      <c r="C49" s="10"/>
      <c r="D49" s="11"/>
      <c r="E49" s="11"/>
      <c r="F49" s="11"/>
      <c r="G49" s="11"/>
      <c r="H49" s="11"/>
      <c r="I49" s="11"/>
      <c r="J49" s="55"/>
      <c r="K49" s="11"/>
      <c r="L49" s="11"/>
      <c r="M49" s="11"/>
      <c r="N49" s="11"/>
      <c r="O49" s="11"/>
      <c r="P49" s="11"/>
      <c r="Q49" s="11"/>
      <c r="R49" s="11"/>
      <c r="S49" s="11"/>
    </row>
    <row r="50" spans="3:19" x14ac:dyDescent="0.25"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3:19" x14ac:dyDescent="0.25">
      <c r="C51" s="12"/>
      <c r="F51" s="13"/>
      <c r="G51" s="13"/>
      <c r="H51" s="13"/>
      <c r="I51" s="13"/>
      <c r="J51" s="13"/>
      <c r="K51" s="13"/>
      <c r="L51" s="13"/>
      <c r="M51" s="13"/>
      <c r="N51" s="28"/>
      <c r="O51" s="13"/>
      <c r="P51" s="13"/>
      <c r="Q51" s="13"/>
      <c r="R51" s="13"/>
      <c r="S51" s="13"/>
    </row>
    <row r="52" spans="3:19" x14ac:dyDescent="0.25">
      <c r="C52" s="15"/>
      <c r="D52" s="13"/>
      <c r="E52" s="13"/>
      <c r="F52" s="13"/>
      <c r="G52" s="13"/>
      <c r="H52" s="13"/>
      <c r="I52" s="13"/>
      <c r="J52" s="28">
        <f>SUM(E48+G48+I48+K48+M48+O48+Q48+S48)</f>
        <v>349044823.42000014</v>
      </c>
      <c r="K52" s="13"/>
      <c r="L52" s="13"/>
      <c r="M52" s="13"/>
      <c r="N52" s="13"/>
      <c r="O52" s="13"/>
      <c r="P52" s="13"/>
      <c r="Q52" s="13"/>
      <c r="R52" s="13"/>
      <c r="S52" s="13"/>
    </row>
    <row r="53" spans="3:19" x14ac:dyDescent="0.25">
      <c r="C53" s="1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3:19" x14ac:dyDescent="0.25">
      <c r="C54" s="1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</sheetData>
  <sheetProtection autoFilter="0"/>
  <mergeCells count="17">
    <mergeCell ref="V4:V6"/>
    <mergeCell ref="U4:U6"/>
    <mergeCell ref="S5:T5"/>
    <mergeCell ref="C2:T2"/>
    <mergeCell ref="E4:T4"/>
    <mergeCell ref="O5:P5"/>
    <mergeCell ref="A4:A6"/>
    <mergeCell ref="B4:B6"/>
    <mergeCell ref="C4:C6"/>
    <mergeCell ref="D4:D6"/>
    <mergeCell ref="M5:N5"/>
    <mergeCell ref="C1:S1"/>
    <mergeCell ref="E5:F5"/>
    <mergeCell ref="G5:H5"/>
    <mergeCell ref="I5:J5"/>
    <mergeCell ref="K5:L5"/>
    <mergeCell ref="Q5:R5"/>
  </mergeCells>
  <pageMargins left="0.39370078740157483" right="0.39370078740157483" top="0.98425196850393704" bottom="0.59055118110236227" header="0" footer="0"/>
  <pageSetup paperSize="9" scale="35" fitToHeight="0" orientation="landscape" r:id="rId1"/>
  <headerFooter alignWithMargins="0">
    <oddHeader>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Микулина Г.В.</cp:lastModifiedBy>
  <dcterms:created xsi:type="dcterms:W3CDTF">2021-04-19T12:22:46Z</dcterms:created>
  <dcterms:modified xsi:type="dcterms:W3CDTF">2025-03-31T13:45:46Z</dcterms:modified>
</cp:coreProperties>
</file>