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070"/>
  </bookViews>
  <sheets>
    <sheet name="2026 к 2025" sheetId="4" r:id="rId1"/>
  </sheets>
  <calcPr calcId="145621"/>
</workbook>
</file>

<file path=xl/calcChain.xml><?xml version="1.0" encoding="utf-8"?>
<calcChain xmlns="http://schemas.openxmlformats.org/spreadsheetml/2006/main">
  <c r="F17" i="4" l="1"/>
  <c r="F10" i="4"/>
  <c r="F9" i="4" s="1"/>
  <c r="E10" i="4"/>
  <c r="J17" i="4"/>
  <c r="J10" i="4"/>
  <c r="J9" i="4"/>
  <c r="G17" i="4"/>
  <c r="G10" i="4"/>
  <c r="G9" i="4"/>
  <c r="L23" i="4"/>
  <c r="K23" i="4"/>
  <c r="L22" i="4"/>
  <c r="K22" i="4"/>
  <c r="L21" i="4"/>
  <c r="K21" i="4"/>
  <c r="I21" i="4"/>
  <c r="H21" i="4"/>
  <c r="L20" i="4"/>
  <c r="K20" i="4"/>
  <c r="I20" i="4"/>
  <c r="H20" i="4"/>
  <c r="L19" i="4"/>
  <c r="K19" i="4"/>
  <c r="I19" i="4"/>
  <c r="H19" i="4"/>
  <c r="L18" i="4"/>
  <c r="K18" i="4"/>
  <c r="I18" i="4"/>
  <c r="H18" i="4"/>
  <c r="K17" i="4"/>
  <c r="E17" i="4"/>
  <c r="L16" i="4"/>
  <c r="K16" i="4"/>
  <c r="I16" i="4"/>
  <c r="H16" i="4"/>
  <c r="L15" i="4"/>
  <c r="K15" i="4"/>
  <c r="I15" i="4"/>
  <c r="H15" i="4"/>
  <c r="L14" i="4"/>
  <c r="K14" i="4"/>
  <c r="I14" i="4"/>
  <c r="H14" i="4"/>
  <c r="K13" i="4"/>
  <c r="L12" i="4"/>
  <c r="K12" i="4"/>
  <c r="I12" i="4"/>
  <c r="H12" i="4"/>
  <c r="L11" i="4"/>
  <c r="K11" i="4"/>
  <c r="I11" i="4"/>
  <c r="H11" i="4"/>
  <c r="E9" i="4"/>
  <c r="K9" i="4" l="1"/>
  <c r="I9" i="4"/>
  <c r="L9" i="4"/>
  <c r="H9" i="4"/>
  <c r="I10" i="4"/>
  <c r="K10" i="4"/>
  <c r="H10" i="4"/>
  <c r="L10" i="4"/>
  <c r="H17" i="4"/>
  <c r="L17" i="4"/>
  <c r="I17" i="4"/>
</calcChain>
</file>

<file path=xl/sharedStrings.xml><?xml version="1.0" encoding="utf-8"?>
<sst xmlns="http://schemas.openxmlformats.org/spreadsheetml/2006/main" count="43" uniqueCount="41">
  <si>
    <t>КБК</t>
  </si>
  <si>
    <t>%</t>
  </si>
  <si>
    <t>% исп  год ут. плана</t>
  </si>
  <si>
    <t>% исп  год первон. плана</t>
  </si>
  <si>
    <t>ИТОГО ДОХОДОВ</t>
  </si>
  <si>
    <t>НАЛОГОВЫЕ И НЕНАЛОГОВЫЕ ДОХОДЫ</t>
  </si>
  <si>
    <t>Налог на доходы физических лиц</t>
  </si>
  <si>
    <t>000 101 02 000 01 0000 000</t>
  </si>
  <si>
    <t>Акцизы</t>
  </si>
  <si>
    <t>000 103 02 000 01 0000 000</t>
  </si>
  <si>
    <t>Налоги на совокупный доход</t>
  </si>
  <si>
    <t>000 105 00 000 00 0000 000</t>
  </si>
  <si>
    <t>000 106 00 000 000000 000</t>
  </si>
  <si>
    <t xml:space="preserve">Иные налоговые и неналоговые доходы </t>
  </si>
  <si>
    <t>БЕЗВОЗМЕЗДНЫЕ ПОСТУПЛЕНИЯ</t>
  </si>
  <si>
    <t>Дотации на выравнивание бюджетной обеспеченности</t>
  </si>
  <si>
    <t xml:space="preserve">  000 2 02 00 000 00 0000 000</t>
  </si>
  <si>
    <t>Субсидии</t>
  </si>
  <si>
    <t>Субвенции</t>
  </si>
  <si>
    <t>Иные безвозмездные поступления</t>
  </si>
  <si>
    <t>Налоги на имущество</t>
  </si>
  <si>
    <t>2025 год</t>
  </si>
  <si>
    <t>Доходы от возврата остатков субсидий, субвенций и иных межбюджетных трансфертов</t>
  </si>
  <si>
    <t>Туристический налог</t>
  </si>
  <si>
    <t>000 103 03 000 01 0000 000</t>
  </si>
  <si>
    <t>Перечисление для осуществления возврата (зачета)излишне уплаченных или излишне взысканных сумм налогов, сборов и иных платежей</t>
  </si>
  <si>
    <t>01.04.2025 г.</t>
  </si>
  <si>
    <t>Сведения об исполнении бюджета Андроповского муниципального округа Ставропольского края за 1 квартал 2026 года  по доходам в разрезе видов доходов в сравнении с запланированными годовыми значениями и с фактическими значениями соответствующего периода прошлого года</t>
  </si>
  <si>
    <t>2026 год</t>
  </si>
  <si>
    <t>01.04.2026 г.</t>
  </si>
  <si>
    <t>2026 г. к 2025г.</t>
  </si>
  <si>
    <t>000 0000 00 000 00 0000 000</t>
  </si>
  <si>
    <t>000 1000 00 000 00 0000 000</t>
  </si>
  <si>
    <t xml:space="preserve">  000 2 00 00 000 00 0000 000</t>
  </si>
  <si>
    <t xml:space="preserve">  000 2 02 20 000 00 0000 000</t>
  </si>
  <si>
    <t xml:space="preserve">  000 2 02 30 000 00 0000 000</t>
  </si>
  <si>
    <t xml:space="preserve">  000 2 02 40 000 00 0000 000</t>
  </si>
  <si>
    <t>первоначальный план, руб.коп.</t>
  </si>
  <si>
    <t>Отклонение, руб.коп.</t>
  </si>
  <si>
    <t xml:space="preserve">утверждено, руб.коп </t>
  </si>
  <si>
    <t>исполнено, руб.коп.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</si>
</sst>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6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/>
    <xf numFmtId="3" fontId="10" fillId="2" borderId="16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2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4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3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Border="1"/>
    <xf numFmtId="4" fontId="13" fillId="0" borderId="17" xfId="0" applyNumberFormat="1" applyFont="1" applyBorder="1"/>
    <xf numFmtId="0" fontId="13" fillId="0" borderId="17" xfId="0" applyFont="1" applyBorder="1"/>
    <xf numFmtId="0" fontId="13" fillId="0" borderId="20" xfId="0" applyFont="1" applyBorder="1"/>
    <xf numFmtId="3" fontId="12" fillId="2" borderId="21" xfId="1" applyNumberFormat="1" applyFont="1" applyFill="1" applyBorder="1" applyAlignment="1" applyProtection="1">
      <alignment horizontal="left" vertical="center" wrapText="1"/>
      <protection locked="0"/>
    </xf>
    <xf numFmtId="4" fontId="13" fillId="0" borderId="2" xfId="0" applyNumberFormat="1" applyFont="1" applyBorder="1"/>
    <xf numFmtId="3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" xfId="0" applyNumberFormat="1" applyFont="1" applyFill="1" applyBorder="1"/>
    <xf numFmtId="3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/>
    <xf numFmtId="4" fontId="13" fillId="0" borderId="3" xfId="0" applyNumberFormat="1" applyFont="1" applyFill="1" applyBorder="1"/>
    <xf numFmtId="3" fontId="4" fillId="2" borderId="19" xfId="1" applyNumberFormat="1" applyFont="1" applyFill="1" applyBorder="1" applyAlignment="1" applyProtection="1">
      <alignment horizontal="left" vertical="center" wrapText="1"/>
      <protection locked="0"/>
    </xf>
    <xf numFmtId="4" fontId="17" fillId="0" borderId="11" xfId="0" applyNumberFormat="1" applyFont="1" applyFill="1" applyBorder="1"/>
    <xf numFmtId="3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6" xfId="1" applyNumberFormat="1" applyFont="1" applyFill="1" applyBorder="1" applyAlignment="1" applyProtection="1">
      <alignment horizontal="left" vertical="center" wrapText="1"/>
      <protection locked="0"/>
    </xf>
    <xf numFmtId="3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Fill="1" applyBorder="1"/>
    <xf numFmtId="3" fontId="4" fillId="2" borderId="28" xfId="1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/>
    <xf numFmtId="3" fontId="4" fillId="2" borderId="29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/>
    <xf numFmtId="4" fontId="13" fillId="0" borderId="30" xfId="0" applyNumberFormat="1" applyFont="1" applyFill="1" applyBorder="1"/>
    <xf numFmtId="4" fontId="13" fillId="0" borderId="11" xfId="0" applyNumberFormat="1" applyFont="1" applyFill="1" applyBorder="1"/>
    <xf numFmtId="0" fontId="13" fillId="0" borderId="0" xfId="0" applyFont="1" applyBorder="1"/>
    <xf numFmtId="4" fontId="14" fillId="0" borderId="33" xfId="0" applyNumberFormat="1" applyFont="1" applyBorder="1"/>
    <xf numFmtId="4" fontId="13" fillId="0" borderId="27" xfId="0" applyNumberFormat="1" applyFont="1" applyFill="1" applyBorder="1"/>
    <xf numFmtId="4" fontId="17" fillId="0" borderId="35" xfId="0" applyNumberFormat="1" applyFont="1" applyFill="1" applyBorder="1"/>
    <xf numFmtId="4" fontId="14" fillId="0" borderId="33" xfId="0" applyNumberFormat="1" applyFont="1" applyFill="1" applyBorder="1"/>
    <xf numFmtId="4" fontId="13" fillId="0" borderId="34" xfId="0" applyNumberFormat="1" applyFont="1" applyBorder="1"/>
    <xf numFmtId="4" fontId="13" fillId="0" borderId="27" xfId="0" applyNumberFormat="1" applyFont="1" applyBorder="1"/>
    <xf numFmtId="4" fontId="13" fillId="0" borderId="36" xfId="0" applyNumberFormat="1" applyFont="1" applyFill="1" applyBorder="1"/>
    <xf numFmtId="1" fontId="16" fillId="0" borderId="1" xfId="0" applyNumberFormat="1" applyFont="1" applyBorder="1" applyAlignment="1">
      <alignment horizontal="center"/>
    </xf>
    <xf numFmtId="1" fontId="16" fillId="0" borderId="42" xfId="0" applyNumberFormat="1" applyFont="1" applyBorder="1" applyAlignment="1">
      <alignment horizontal="center"/>
    </xf>
    <xf numFmtId="1" fontId="16" fillId="0" borderId="26" xfId="0" applyNumberFormat="1" applyFont="1" applyBorder="1" applyAlignment="1">
      <alignment horizontal="center"/>
    </xf>
    <xf numFmtId="1" fontId="16" fillId="0" borderId="43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" fontId="16" fillId="0" borderId="31" xfId="0" applyNumberFormat="1" applyFont="1" applyBorder="1" applyAlignment="1">
      <alignment horizontal="center"/>
    </xf>
    <xf numFmtId="4" fontId="13" fillId="0" borderId="40" xfId="0" applyNumberFormat="1" applyFont="1" applyFill="1" applyBorder="1"/>
    <xf numFmtId="4" fontId="14" fillId="0" borderId="38" xfId="0" applyNumberFormat="1" applyFont="1" applyFill="1" applyBorder="1"/>
    <xf numFmtId="4" fontId="13" fillId="0" borderId="39" xfId="0" applyNumberFormat="1" applyFont="1" applyBorder="1"/>
    <xf numFmtId="4" fontId="13" fillId="0" borderId="40" xfId="0" applyNumberFormat="1" applyFont="1" applyBorder="1"/>
    <xf numFmtId="4" fontId="13" fillId="0" borderId="41" xfId="0" applyNumberFormat="1" applyFont="1" applyFill="1" applyBorder="1"/>
    <xf numFmtId="4" fontId="13" fillId="0" borderId="36" xfId="0" applyNumberFormat="1" applyFont="1" applyBorder="1"/>
    <xf numFmtId="4" fontId="13" fillId="0" borderId="35" xfId="0" applyNumberFormat="1" applyFont="1" applyFill="1" applyBorder="1"/>
    <xf numFmtId="1" fontId="16" fillId="0" borderId="5" xfId="0" applyNumberFormat="1" applyFont="1" applyBorder="1" applyAlignment="1">
      <alignment horizontal="center"/>
    </xf>
    <xf numFmtId="4" fontId="17" fillId="0" borderId="44" xfId="0" applyNumberFormat="1" applyFont="1" applyFill="1" applyBorder="1"/>
    <xf numFmtId="4" fontId="13" fillId="0" borderId="44" xfId="0" applyNumberFormat="1" applyFont="1" applyFill="1" applyBorder="1"/>
    <xf numFmtId="4" fontId="13" fillId="0" borderId="45" xfId="0" applyNumberFormat="1" applyFont="1" applyBorder="1"/>
    <xf numFmtId="0" fontId="0" fillId="0" borderId="0" xfId="0" applyBorder="1"/>
    <xf numFmtId="4" fontId="0" fillId="0" borderId="0" xfId="0" applyNumberFormat="1"/>
    <xf numFmtId="0" fontId="0" fillId="0" borderId="14" xfId="0" applyBorder="1"/>
    <xf numFmtId="0" fontId="0" fillId="2" borderId="0" xfId="0" applyFill="1"/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3" fillId="2" borderId="15" xfId="0" applyFont="1" applyFill="1" applyBorder="1"/>
    <xf numFmtId="0" fontId="13" fillId="2" borderId="18" xfId="0" applyFont="1" applyFill="1" applyBorder="1"/>
    <xf numFmtId="4" fontId="14" fillId="2" borderId="25" xfId="0" applyNumberFormat="1" applyFont="1" applyFill="1" applyBorder="1"/>
    <xf numFmtId="4" fontId="14" fillId="2" borderId="37" xfId="0" applyNumberFormat="1" applyFont="1" applyFill="1" applyBorder="1"/>
    <xf numFmtId="1" fontId="16" fillId="2" borderId="10" xfId="0" applyNumberFormat="1" applyFont="1" applyFill="1" applyBorder="1" applyAlignment="1">
      <alignment horizontal="center"/>
    </xf>
    <xf numFmtId="4" fontId="14" fillId="2" borderId="32" xfId="0" applyNumberFormat="1" applyFont="1" applyFill="1" applyBorder="1"/>
    <xf numFmtId="4" fontId="13" fillId="2" borderId="32" xfId="0" applyNumberFormat="1" applyFont="1" applyFill="1" applyBorder="1"/>
    <xf numFmtId="0" fontId="13" fillId="2" borderId="13" xfId="0" applyFont="1" applyFill="1" applyBorder="1"/>
    <xf numFmtId="4" fontId="14" fillId="2" borderId="12" xfId="0" applyNumberFormat="1" applyFont="1" applyFill="1" applyBorder="1"/>
    <xf numFmtId="4" fontId="14" fillId="2" borderId="38" xfId="0" applyNumberFormat="1" applyFont="1" applyFill="1" applyBorder="1"/>
    <xf numFmtId="1" fontId="16" fillId="2" borderId="1" xfId="0" applyNumberFormat="1" applyFont="1" applyFill="1" applyBorder="1" applyAlignment="1">
      <alignment horizontal="center"/>
    </xf>
    <xf numFmtId="4" fontId="14" fillId="2" borderId="33" xfId="0" applyNumberFormat="1" applyFont="1" applyFill="1" applyBorder="1"/>
    <xf numFmtId="4" fontId="13" fillId="2" borderId="33" xfId="0" applyNumberFormat="1" applyFont="1" applyFill="1" applyBorder="1"/>
    <xf numFmtId="4" fontId="13" fillId="2" borderId="17" xfId="0" applyNumberFormat="1" applyFont="1" applyFill="1" applyBorder="1"/>
    <xf numFmtId="3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13" fillId="2" borderId="4" xfId="0" applyNumberFormat="1" applyFont="1" applyFill="1" applyBorder="1"/>
    <xf numFmtId="4" fontId="13" fillId="2" borderId="39" xfId="0" applyNumberFormat="1" applyFont="1" applyFill="1" applyBorder="1"/>
    <xf numFmtId="1" fontId="16" fillId="2" borderId="42" xfId="0" applyNumberFormat="1" applyFont="1" applyFill="1" applyBorder="1" applyAlignment="1">
      <alignment horizontal="center"/>
    </xf>
    <xf numFmtId="4" fontId="13" fillId="2" borderId="34" xfId="0" applyNumberFormat="1" applyFont="1" applyFill="1" applyBorder="1"/>
    <xf numFmtId="0" fontId="13" fillId="2" borderId="17" xfId="0" applyFont="1" applyFill="1" applyBorder="1"/>
    <xf numFmtId="3" fontId="3" fillId="2" borderId="25" xfId="1" applyNumberFormat="1" applyFont="1" applyFill="1" applyBorder="1" applyAlignment="1" applyProtection="1">
      <alignment horizontal="center" vertical="center" wrapText="1"/>
      <protection locked="0"/>
    </xf>
    <xf numFmtId="3" fontId="5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2" borderId="1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</cellXfs>
  <cellStyles count="10">
    <cellStyle name="Normal 2" xfId="2"/>
    <cellStyle name="Обычный" xfId="0" builtinId="0"/>
    <cellStyle name="Обычный 10" xfId="3"/>
    <cellStyle name="Обычный 2" xfId="4"/>
    <cellStyle name="Обычный 3" xfId="5"/>
    <cellStyle name="Обычный 3 2" xfId="6"/>
    <cellStyle name="Обычный 3 3" xfId="7"/>
    <cellStyle name="Обычный 4" xfId="1"/>
    <cellStyle name="Процентный 2" xfId="8"/>
    <cellStyle name="Процентный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23"/>
  <sheetViews>
    <sheetView tabSelected="1" workbookViewId="0">
      <selection activeCell="E7" sqref="E7:L8"/>
    </sheetView>
  </sheetViews>
  <sheetFormatPr defaultRowHeight="15" x14ac:dyDescent="0.25"/>
  <cols>
    <col min="1" max="1" width="0.140625" style="1" customWidth="1"/>
    <col min="2" max="2" width="0.42578125" style="1" hidden="1" customWidth="1"/>
    <col min="3" max="3" width="46.5703125" style="1" customWidth="1"/>
    <col min="4" max="4" width="31.85546875" style="1" customWidth="1"/>
    <col min="5" max="5" width="18.5703125" style="1" customWidth="1"/>
    <col min="6" max="6" width="16.85546875" style="1" customWidth="1"/>
    <col min="7" max="7" width="16.7109375" style="1" customWidth="1"/>
    <col min="8" max="8" width="9.140625" style="1"/>
    <col min="9" max="9" width="8.85546875" style="1" customWidth="1"/>
    <col min="10" max="10" width="17" style="1" customWidth="1"/>
    <col min="11" max="11" width="15.85546875" style="1" customWidth="1"/>
    <col min="12" max="12" width="7.5703125" style="1" customWidth="1"/>
    <col min="13" max="13" width="26" style="1" hidden="1" customWidth="1"/>
    <col min="14" max="14" width="13.85546875" style="1" customWidth="1"/>
    <col min="15" max="16384" width="9.140625" style="1"/>
  </cols>
  <sheetData>
    <row r="4" spans="3:15" ht="42" customHeight="1" x14ac:dyDescent="0.3">
      <c r="C4" s="84" t="s">
        <v>27</v>
      </c>
      <c r="D4" s="85"/>
      <c r="E4" s="85"/>
      <c r="F4" s="85"/>
      <c r="G4" s="85"/>
      <c r="H4" s="85"/>
      <c r="I4" s="85"/>
      <c r="J4" s="85"/>
      <c r="K4" s="85"/>
      <c r="L4" s="85"/>
    </row>
    <row r="5" spans="3:15" ht="15.75" thickBot="1" x14ac:dyDescent="0.3">
      <c r="C5" s="57">
        <v>3</v>
      </c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3:15" ht="15.75" thickBot="1" x14ac:dyDescent="0.3">
      <c r="C6" s="86"/>
      <c r="D6" s="89" t="s">
        <v>0</v>
      </c>
      <c r="E6" s="92" t="s">
        <v>28</v>
      </c>
      <c r="F6" s="93"/>
      <c r="G6" s="93"/>
      <c r="H6" s="93"/>
      <c r="I6" s="58"/>
      <c r="J6" s="59" t="s">
        <v>21</v>
      </c>
      <c r="K6" s="92" t="s">
        <v>30</v>
      </c>
      <c r="L6" s="93"/>
      <c r="M6" s="94"/>
      <c r="N6" s="56"/>
      <c r="O6" s="54"/>
    </row>
    <row r="7" spans="3:15" ht="15.75" customHeight="1" x14ac:dyDescent="0.25">
      <c r="C7" s="87"/>
      <c r="D7" s="90"/>
      <c r="E7" s="95" t="s">
        <v>37</v>
      </c>
      <c r="F7" s="96" t="s">
        <v>29</v>
      </c>
      <c r="G7" s="96"/>
      <c r="H7" s="96"/>
      <c r="I7" s="96"/>
      <c r="J7" s="97" t="s">
        <v>26</v>
      </c>
      <c r="K7" s="98" t="s">
        <v>38</v>
      </c>
      <c r="L7" s="99" t="s">
        <v>1</v>
      </c>
      <c r="M7" s="60"/>
    </row>
    <row r="8" spans="3:15" ht="36.75" thickBot="1" x14ac:dyDescent="0.3">
      <c r="C8" s="88"/>
      <c r="D8" s="91"/>
      <c r="E8" s="95"/>
      <c r="F8" s="100" t="s">
        <v>39</v>
      </c>
      <c r="G8" s="100" t="s">
        <v>40</v>
      </c>
      <c r="H8" s="101" t="s">
        <v>2</v>
      </c>
      <c r="I8" s="101" t="s">
        <v>3</v>
      </c>
      <c r="J8" s="102" t="s">
        <v>40</v>
      </c>
      <c r="K8" s="103"/>
      <c r="L8" s="99"/>
      <c r="M8" s="61"/>
    </row>
    <row r="9" spans="3:15" ht="27" customHeight="1" thickBot="1" x14ac:dyDescent="0.3">
      <c r="C9" s="10" t="s">
        <v>4</v>
      </c>
      <c r="D9" s="80" t="s">
        <v>31</v>
      </c>
      <c r="E9" s="62">
        <f>E10+E17</f>
        <v>1487570271.2199998</v>
      </c>
      <c r="F9" s="62">
        <f>F10+F17</f>
        <v>1487570271.2199998</v>
      </c>
      <c r="G9" s="63">
        <f>G10+G17</f>
        <v>336778898.04000002</v>
      </c>
      <c r="H9" s="64">
        <f>G9/F9*100</f>
        <v>22.639528670050513</v>
      </c>
      <c r="I9" s="64">
        <f>G9/E9*100</f>
        <v>22.639528670050513</v>
      </c>
      <c r="J9" s="65">
        <f>J10+J17</f>
        <v>294918816.08999997</v>
      </c>
      <c r="K9" s="66">
        <f>G9-J9</f>
        <v>41860081.950000048</v>
      </c>
      <c r="L9" s="64">
        <f>G9/J9*100</f>
        <v>114.19376440777033</v>
      </c>
      <c r="M9" s="67"/>
    </row>
    <row r="10" spans="3:15" ht="18.75" customHeight="1" thickBot="1" x14ac:dyDescent="0.3">
      <c r="C10" s="2" t="s">
        <v>5</v>
      </c>
      <c r="D10" s="81" t="s">
        <v>32</v>
      </c>
      <c r="E10" s="68">
        <f>E11+E12+E13+E14+E15+E16</f>
        <v>322911185.79000002</v>
      </c>
      <c r="F10" s="68">
        <f>F11+F12+F13+F14+F15+F16</f>
        <v>322911185.79000002</v>
      </c>
      <c r="G10" s="69">
        <f>G11+G12+G13+G14+G15+G16</f>
        <v>54600155.690000005</v>
      </c>
      <c r="H10" s="70">
        <f t="shared" ref="H10:H16" si="0">G10/F10*100</f>
        <v>16.908722302827972</v>
      </c>
      <c r="I10" s="70">
        <f>G10/E10*100</f>
        <v>16.908722302827972</v>
      </c>
      <c r="J10" s="71">
        <f>SUM(J11:J16)</f>
        <v>50463511</v>
      </c>
      <c r="K10" s="72">
        <f>G10-J10</f>
        <v>4136644.6900000051</v>
      </c>
      <c r="L10" s="70">
        <f t="shared" ref="L10:L16" si="1">G10/J10*100</f>
        <v>108.19729861840173</v>
      </c>
      <c r="M10" s="73"/>
    </row>
    <row r="11" spans="3:15" ht="18.75" x14ac:dyDescent="0.25">
      <c r="C11" s="17" t="s">
        <v>6</v>
      </c>
      <c r="D11" s="74" t="s">
        <v>7</v>
      </c>
      <c r="E11" s="75">
        <v>172296800</v>
      </c>
      <c r="F11" s="75">
        <v>172296800</v>
      </c>
      <c r="G11" s="76">
        <v>29389546.600000001</v>
      </c>
      <c r="H11" s="77">
        <f t="shared" si="0"/>
        <v>17.057511573053009</v>
      </c>
      <c r="I11" s="77">
        <f t="shared" ref="I11:I16" si="2">G11/E11*100</f>
        <v>17.057511573053009</v>
      </c>
      <c r="J11" s="78">
        <v>26978669.629999999</v>
      </c>
      <c r="K11" s="78">
        <f>G11-J11</f>
        <v>2410876.9700000025</v>
      </c>
      <c r="L11" s="77">
        <f t="shared" si="1"/>
        <v>108.93623371005341</v>
      </c>
      <c r="M11" s="79"/>
    </row>
    <row r="12" spans="3:15" ht="30.75" customHeight="1" x14ac:dyDescent="0.25">
      <c r="C12" s="3" t="s">
        <v>8</v>
      </c>
      <c r="D12" s="12" t="s">
        <v>9</v>
      </c>
      <c r="E12" s="13">
        <v>27888140</v>
      </c>
      <c r="F12" s="13">
        <v>27888140</v>
      </c>
      <c r="G12" s="43">
        <v>6352936.0199999996</v>
      </c>
      <c r="H12" s="39">
        <f t="shared" si="0"/>
        <v>22.780063568240834</v>
      </c>
      <c r="I12" s="39">
        <f t="shared" si="2"/>
        <v>22.780063568240834</v>
      </c>
      <c r="J12" s="31">
        <v>6402905.6600000001</v>
      </c>
      <c r="K12" s="34">
        <f t="shared" ref="K12:K16" si="3">G12-J12</f>
        <v>-49969.640000000596</v>
      </c>
      <c r="L12" s="39">
        <f t="shared" si="1"/>
        <v>99.219578693589554</v>
      </c>
      <c r="M12" s="8"/>
    </row>
    <row r="13" spans="3:15" ht="30.75" customHeight="1" x14ac:dyDescent="0.25">
      <c r="C13" s="3" t="s">
        <v>23</v>
      </c>
      <c r="D13" s="12" t="s">
        <v>24</v>
      </c>
      <c r="E13" s="13">
        <v>281900</v>
      </c>
      <c r="F13" s="13">
        <v>281900</v>
      </c>
      <c r="G13" s="43"/>
      <c r="H13" s="39"/>
      <c r="I13" s="39"/>
      <c r="J13" s="31"/>
      <c r="K13" s="34">
        <f t="shared" si="3"/>
        <v>0</v>
      </c>
      <c r="L13" s="39"/>
      <c r="M13" s="8"/>
    </row>
    <row r="14" spans="3:15" ht="25.5" customHeight="1" x14ac:dyDescent="0.25">
      <c r="C14" s="3" t="s">
        <v>10</v>
      </c>
      <c r="D14" s="12" t="s">
        <v>11</v>
      </c>
      <c r="E14" s="13">
        <v>21675000</v>
      </c>
      <c r="F14" s="13">
        <v>21675000</v>
      </c>
      <c r="G14" s="43">
        <v>3454568.89</v>
      </c>
      <c r="H14" s="39">
        <f t="shared" si="0"/>
        <v>15.93803409457901</v>
      </c>
      <c r="I14" s="39">
        <f t="shared" si="2"/>
        <v>15.93803409457901</v>
      </c>
      <c r="J14" s="31">
        <v>3384470.31</v>
      </c>
      <c r="K14" s="34">
        <f t="shared" si="3"/>
        <v>70098.580000000075</v>
      </c>
      <c r="L14" s="39">
        <f t="shared" si="1"/>
        <v>102.07118318612167</v>
      </c>
      <c r="M14" s="8"/>
    </row>
    <row r="15" spans="3:15" ht="24.75" customHeight="1" x14ac:dyDescent="0.25">
      <c r="C15" s="3" t="s">
        <v>20</v>
      </c>
      <c r="D15" s="12" t="s">
        <v>12</v>
      </c>
      <c r="E15" s="13">
        <v>57479230</v>
      </c>
      <c r="F15" s="13">
        <v>57479230</v>
      </c>
      <c r="G15" s="43">
        <v>5319610.4400000004</v>
      </c>
      <c r="H15" s="39">
        <f t="shared" si="0"/>
        <v>9.2548394263458302</v>
      </c>
      <c r="I15" s="39">
        <f t="shared" si="2"/>
        <v>9.2548394263458302</v>
      </c>
      <c r="J15" s="31">
        <v>5584884.4299999997</v>
      </c>
      <c r="K15" s="34">
        <f t="shared" si="3"/>
        <v>-265273.98999999929</v>
      </c>
      <c r="L15" s="39">
        <f t="shared" si="1"/>
        <v>95.250143609507077</v>
      </c>
      <c r="M15" s="8"/>
    </row>
    <row r="16" spans="3:15" ht="38.25" thickBot="1" x14ac:dyDescent="0.3">
      <c r="C16" s="4" t="s">
        <v>13</v>
      </c>
      <c r="D16" s="82" t="s">
        <v>32</v>
      </c>
      <c r="E16" s="18">
        <v>43290115.789999999</v>
      </c>
      <c r="F16" s="18">
        <v>43290115.789999999</v>
      </c>
      <c r="G16" s="51">
        <v>10083493.74</v>
      </c>
      <c r="H16" s="50">
        <f t="shared" si="0"/>
        <v>23.292831529753688</v>
      </c>
      <c r="I16" s="50">
        <f t="shared" si="2"/>
        <v>23.292831529753688</v>
      </c>
      <c r="J16" s="32">
        <v>8112580.9699999997</v>
      </c>
      <c r="K16" s="53">
        <f t="shared" si="3"/>
        <v>1970912.7700000005</v>
      </c>
      <c r="L16" s="40">
        <f t="shared" si="1"/>
        <v>124.29452201818825</v>
      </c>
      <c r="M16" s="7"/>
      <c r="N16" s="55"/>
    </row>
    <row r="17" spans="3:13" ht="31.5" customHeight="1" thickBot="1" x14ac:dyDescent="0.3">
      <c r="C17" s="20" t="s">
        <v>14</v>
      </c>
      <c r="D17" s="21" t="s">
        <v>33</v>
      </c>
      <c r="E17" s="22">
        <f>E18+E19+E20+E21</f>
        <v>1164659085.4299998</v>
      </c>
      <c r="F17" s="22">
        <f>F18+F19+F20+F21</f>
        <v>1164659085.4299998</v>
      </c>
      <c r="G17" s="44">
        <f>G18+G19+G20+G21+G22+G23</f>
        <v>282178742.35000002</v>
      </c>
      <c r="H17" s="41">
        <f>G17/F17*100</f>
        <v>24.228441256337067</v>
      </c>
      <c r="I17" s="41">
        <f>G17/E17*100</f>
        <v>24.228441256337067</v>
      </c>
      <c r="J17" s="33">
        <f>J18+J19+J20+J21+J22+J23</f>
        <v>244455305.08999997</v>
      </c>
      <c r="K17" s="30">
        <f>G17-J17</f>
        <v>37723437.26000005</v>
      </c>
      <c r="L17" s="37">
        <f>G17/J17*100</f>
        <v>115.43162961675615</v>
      </c>
      <c r="M17" s="7"/>
    </row>
    <row r="18" spans="3:13" ht="37.5" x14ac:dyDescent="0.25">
      <c r="C18" s="17" t="s">
        <v>15</v>
      </c>
      <c r="D18" s="19" t="s">
        <v>16</v>
      </c>
      <c r="E18" s="15">
        <v>550247000</v>
      </c>
      <c r="F18" s="15">
        <v>550247000</v>
      </c>
      <c r="G18" s="45">
        <v>137561751</v>
      </c>
      <c r="H18" s="38">
        <f>G18/F18*100</f>
        <v>25.000000181736564</v>
      </c>
      <c r="I18" s="50">
        <f>G18/E18*100</f>
        <v>25.000000181736564</v>
      </c>
      <c r="J18" s="34">
        <v>113369001</v>
      </c>
      <c r="K18" s="34">
        <f>G18-J18</f>
        <v>24192750</v>
      </c>
      <c r="L18" s="38">
        <f t="shared" ref="L18:L23" si="4">G18/J18*100</f>
        <v>121.33982815990414</v>
      </c>
      <c r="M18" s="8"/>
    </row>
    <row r="19" spans="3:13" ht="18.75" x14ac:dyDescent="0.25">
      <c r="C19" s="3" t="s">
        <v>17</v>
      </c>
      <c r="D19" s="14" t="s">
        <v>34</v>
      </c>
      <c r="E19" s="11">
        <v>124074069.81</v>
      </c>
      <c r="F19" s="11">
        <v>124074069.81</v>
      </c>
      <c r="G19" s="46">
        <v>12922434.939999999</v>
      </c>
      <c r="H19" s="39">
        <f t="shared" ref="H19:H21" si="5">G19/F19*100</f>
        <v>10.415097175250787</v>
      </c>
      <c r="I19" s="39">
        <f t="shared" ref="I19:I21" si="6">G19/E19*100</f>
        <v>10.415097175250787</v>
      </c>
      <c r="J19" s="35">
        <v>9900441.0399999991</v>
      </c>
      <c r="K19" s="35">
        <f t="shared" ref="K19:K23" si="7">G19-J19</f>
        <v>3021993.9000000004</v>
      </c>
      <c r="L19" s="39">
        <f t="shared" si="4"/>
        <v>130.52383108783204</v>
      </c>
      <c r="M19" s="8"/>
    </row>
    <row r="20" spans="3:13" ht="18.75" x14ac:dyDescent="0.25">
      <c r="C20" s="3" t="s">
        <v>18</v>
      </c>
      <c r="D20" s="14" t="s">
        <v>35</v>
      </c>
      <c r="E20" s="11">
        <v>487713332.60000002</v>
      </c>
      <c r="F20" s="11">
        <v>487713332.60000002</v>
      </c>
      <c r="G20" s="46">
        <v>129531596.67</v>
      </c>
      <c r="H20" s="39">
        <f t="shared" si="5"/>
        <v>26.55896158906852</v>
      </c>
      <c r="I20" s="39">
        <f t="shared" si="6"/>
        <v>26.55896158906852</v>
      </c>
      <c r="J20" s="35">
        <v>116030097.17</v>
      </c>
      <c r="K20" s="35">
        <f t="shared" si="7"/>
        <v>13501499.5</v>
      </c>
      <c r="L20" s="39">
        <f t="shared" si="4"/>
        <v>111.6362045963113</v>
      </c>
      <c r="M20" s="9"/>
    </row>
    <row r="21" spans="3:13" ht="19.5" thickBot="1" x14ac:dyDescent="0.3">
      <c r="C21" s="23" t="s">
        <v>19</v>
      </c>
      <c r="D21" s="83" t="s">
        <v>36</v>
      </c>
      <c r="E21" s="13">
        <v>2624683.02</v>
      </c>
      <c r="F21" s="13">
        <v>2624683.02</v>
      </c>
      <c r="G21" s="43">
        <v>1434207.05</v>
      </c>
      <c r="H21" s="39">
        <f t="shared" si="5"/>
        <v>54.643057430988371</v>
      </c>
      <c r="I21" s="39">
        <f t="shared" si="6"/>
        <v>54.643057430988371</v>
      </c>
      <c r="J21" s="31">
        <v>197068.04</v>
      </c>
      <c r="K21" s="35">
        <f t="shared" si="7"/>
        <v>1237139.01</v>
      </c>
      <c r="L21" s="39">
        <f t="shared" si="4"/>
        <v>727.7725246569662</v>
      </c>
      <c r="M21" s="6"/>
    </row>
    <row r="22" spans="3:13" ht="83.25" customHeight="1" x14ac:dyDescent="0.25">
      <c r="C22" s="25" t="s">
        <v>25</v>
      </c>
      <c r="D22" s="26"/>
      <c r="E22" s="27"/>
      <c r="F22" s="28"/>
      <c r="G22" s="52">
        <v>18453943.149999999</v>
      </c>
      <c r="H22" s="50"/>
      <c r="I22" s="50"/>
      <c r="J22" s="49">
        <v>8540708.9800000004</v>
      </c>
      <c r="K22" s="35">
        <f t="shared" si="7"/>
        <v>9913234.1699999981</v>
      </c>
      <c r="L22" s="39">
        <f t="shared" si="4"/>
        <v>216.07038939289555</v>
      </c>
      <c r="M22" s="29"/>
    </row>
    <row r="23" spans="3:13" ht="57" thickBot="1" x14ac:dyDescent="0.3">
      <c r="C23" s="5" t="s">
        <v>22</v>
      </c>
      <c r="D23" s="24"/>
      <c r="E23" s="24"/>
      <c r="F23" s="16"/>
      <c r="G23" s="47">
        <v>-17725190.460000001</v>
      </c>
      <c r="H23" s="42"/>
      <c r="I23" s="42"/>
      <c r="J23" s="36">
        <v>-3582011.14</v>
      </c>
      <c r="K23" s="48">
        <f t="shared" si="7"/>
        <v>-14143179.32</v>
      </c>
      <c r="L23" s="42">
        <f t="shared" si="4"/>
        <v>494.83906574338573</v>
      </c>
    </row>
  </sheetData>
  <mergeCells count="9">
    <mergeCell ref="C4:L4"/>
    <mergeCell ref="C6:C8"/>
    <mergeCell ref="D6:D8"/>
    <mergeCell ref="E6:H6"/>
    <mergeCell ref="K6:M6"/>
    <mergeCell ref="E7:E8"/>
    <mergeCell ref="F7:I7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к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Буклова Е.И.</dc:creator>
  <cp:lastModifiedBy>Вершкова Н.И.</cp:lastModifiedBy>
  <dcterms:created xsi:type="dcterms:W3CDTF">2024-07-04T05:09:14Z</dcterms:created>
  <dcterms:modified xsi:type="dcterms:W3CDTF">2026-04-28T05:31:11Z</dcterms:modified>
</cp:coreProperties>
</file>