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7795" windowHeight="11070"/>
  </bookViews>
  <sheets>
    <sheet name="2026 к 2025" sheetId="5" r:id="rId1"/>
  </sheets>
  <calcPr calcId="145621"/>
</workbook>
</file>

<file path=xl/calcChain.xml><?xml version="1.0" encoding="utf-8"?>
<calcChain xmlns="http://schemas.openxmlformats.org/spreadsheetml/2006/main">
  <c r="G17" i="5" l="1"/>
  <c r="L24" i="5"/>
  <c r="K24" i="5"/>
  <c r="L23" i="5"/>
  <c r="K23" i="5"/>
  <c r="L21" i="5"/>
  <c r="K21" i="5"/>
  <c r="I21" i="5"/>
  <c r="H21" i="5"/>
  <c r="L20" i="5"/>
  <c r="K20" i="5"/>
  <c r="I20" i="5"/>
  <c r="H20" i="5"/>
  <c r="L19" i="5"/>
  <c r="K19" i="5"/>
  <c r="I19" i="5"/>
  <c r="H19" i="5"/>
  <c r="L18" i="5"/>
  <c r="K18" i="5"/>
  <c r="I18" i="5"/>
  <c r="H18" i="5"/>
  <c r="J17" i="5"/>
  <c r="L17" i="5" s="1"/>
  <c r="F17" i="5"/>
  <c r="E17" i="5"/>
  <c r="L16" i="5"/>
  <c r="K16" i="5"/>
  <c r="I16" i="5"/>
  <c r="H16" i="5"/>
  <c r="L15" i="5"/>
  <c r="K15" i="5"/>
  <c r="I15" i="5"/>
  <c r="H15" i="5"/>
  <c r="L14" i="5"/>
  <c r="K14" i="5"/>
  <c r="I14" i="5"/>
  <c r="H14" i="5"/>
  <c r="K13" i="5"/>
  <c r="L12" i="5"/>
  <c r="K12" i="5"/>
  <c r="I12" i="5"/>
  <c r="H12" i="5"/>
  <c r="L11" i="5"/>
  <c r="K11" i="5"/>
  <c r="I11" i="5"/>
  <c r="H11" i="5"/>
  <c r="J10" i="5"/>
  <c r="G10" i="5"/>
  <c r="L10" i="5" s="1"/>
  <c r="F10" i="5"/>
  <c r="E10" i="5"/>
  <c r="E9" i="5"/>
  <c r="J9" i="5" l="1"/>
  <c r="G9" i="5"/>
  <c r="F9" i="5"/>
  <c r="I9" i="5"/>
  <c r="I10" i="5"/>
  <c r="K10" i="5"/>
  <c r="H17" i="5"/>
  <c r="H10" i="5"/>
  <c r="I17" i="5"/>
  <c r="K17" i="5"/>
  <c r="L9" i="5" l="1"/>
  <c r="H9" i="5"/>
  <c r="K9" i="5"/>
</calcChain>
</file>

<file path=xl/sharedStrings.xml><?xml version="1.0" encoding="utf-8"?>
<sst xmlns="http://schemas.openxmlformats.org/spreadsheetml/2006/main" count="47" uniqueCount="45">
  <si>
    <t>КБК</t>
  </si>
  <si>
    <t>%</t>
  </si>
  <si>
    <t>% исп  год ут. плана</t>
  </si>
  <si>
    <t>% исп  год первон. плана</t>
  </si>
  <si>
    <t>ИТОГО ДОХОДОВ</t>
  </si>
  <si>
    <t>НАЛОГОВЫЕ И НЕНАЛОГОВЫЕ ДОХОДЫ</t>
  </si>
  <si>
    <t>Налог на доходы физических лиц</t>
  </si>
  <si>
    <t>000 101 02 000 01 0000 000</t>
  </si>
  <si>
    <t>Акцизы</t>
  </si>
  <si>
    <t>000 103 02 000 01 0000 000</t>
  </si>
  <si>
    <t>Налоги на совокупный доход</t>
  </si>
  <si>
    <t>000 105 00 000 00 0000 000</t>
  </si>
  <si>
    <t>000 106 00 000 000000 000</t>
  </si>
  <si>
    <t xml:space="preserve">Иные налоговые и неналоговые доходы </t>
  </si>
  <si>
    <t>БЕЗВОЗМЕЗДНЫЕ ПОСТУПЛЕНИЯ</t>
  </si>
  <si>
    <t>Дотации на выравнивание бюджетной обеспеченности</t>
  </si>
  <si>
    <t xml:space="preserve">  000 2 02 00 000 00 0000 000</t>
  </si>
  <si>
    <t>Субсидии</t>
  </si>
  <si>
    <t>Субвенции</t>
  </si>
  <si>
    <t>Иные безвозмездные поступления</t>
  </si>
  <si>
    <t>Налоги на имущество</t>
  </si>
  <si>
    <t>2025 год</t>
  </si>
  <si>
    <t>Доходы от возврата остатков субсидий, субвенций и иных межбюджетных трансфертов</t>
  </si>
  <si>
    <t>Туристический налог</t>
  </si>
  <si>
    <t>000 103 03 000 01 0000 000</t>
  </si>
  <si>
    <t>Перечисление для осуществления возврата (зачета)излишне уплаченных или излишне взысканных сумм налогов, сборов и иных платежей</t>
  </si>
  <si>
    <t>2026 год</t>
  </si>
  <si>
    <t>2026 г. к 2025г.</t>
  </si>
  <si>
    <t>000 0000 00 000 00 0000 000</t>
  </si>
  <si>
    <t>000 1000 00 000 00 0000 000</t>
  </si>
  <si>
    <t xml:space="preserve">  000 2 00 00 000 00 0000 000</t>
  </si>
  <si>
    <t xml:space="preserve">  000 2 02 20 000 00 0000 000</t>
  </si>
  <si>
    <t xml:space="preserve">  000 2 02 30 000 00 0000 000</t>
  </si>
  <si>
    <t xml:space="preserve">  000 2 02 40 000 00 0000 000</t>
  </si>
  <si>
    <t>первоначальный план, руб.коп.</t>
  </si>
  <si>
    <t>Отклонение, руб.коп.</t>
  </si>
  <si>
    <t xml:space="preserve">утверждено, руб.коп </t>
  </si>
  <si>
    <t>исполнено, руб.коп.</t>
  </si>
  <si>
    <t>Сведения об исполнении бюджета Андроповского муниципального округа Ставропольского края на 01.07.2026 года  по доходам в разрезе видов доходов в сравнении с запланированными годовыми значениями и с фактическими значениями соответствующего периода прошлого года</t>
  </si>
  <si>
    <t>01.07.2026 г.</t>
  </si>
  <si>
    <t>000 2 03 04 00000 0000 000</t>
  </si>
  <si>
    <t>Безвозмездные поступления от государственных (муниципальных) организаций в бюджеты муниципальных округов</t>
  </si>
  <si>
    <t>000 2 18 00 00000 0000 000</t>
  </si>
  <si>
    <t>000 2 19 00 00000 0000 000</t>
  </si>
  <si>
    <t>01.07.2025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</si>
</sst>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ahoma"/>
      <family val="2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0">
    <xf numFmtId="0" fontId="0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8" fillId="0" borderId="0"/>
    <xf numFmtId="0" fontId="6" fillId="0" borderId="0"/>
    <xf numFmtId="9" fontId="2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104">
    <xf numFmtId="0" fontId="0" fillId="0" borderId="0" xfId="0"/>
    <xf numFmtId="0" fontId="0" fillId="0" borderId="0" xfId="0"/>
    <xf numFmtId="3" fontId="10" fillId="2" borderId="16" xfId="1" applyNumberFormat="1" applyFont="1" applyFill="1" applyBorder="1" applyAlignment="1" applyProtection="1">
      <alignment horizontal="left" vertical="center" wrapText="1"/>
      <protection locked="0"/>
    </xf>
    <xf numFmtId="3" fontId="4" fillId="2" borderId="22" xfId="1" applyNumberFormat="1" applyFont="1" applyFill="1" applyBorder="1" applyAlignment="1" applyProtection="1">
      <alignment horizontal="left" vertical="center" wrapText="1"/>
      <protection locked="0"/>
    </xf>
    <xf numFmtId="3" fontId="4" fillId="2" borderId="24" xfId="1" applyNumberFormat="1" applyFont="1" applyFill="1" applyBorder="1" applyAlignment="1" applyProtection="1">
      <alignment horizontal="left" vertical="center" wrapText="1"/>
      <protection locked="0"/>
    </xf>
    <xf numFmtId="3" fontId="4" fillId="2" borderId="23" xfId="1" applyNumberFormat="1" applyFont="1" applyFill="1" applyBorder="1" applyAlignment="1" applyProtection="1">
      <alignment horizontal="left" vertical="center" wrapText="1"/>
      <protection locked="0"/>
    </xf>
    <xf numFmtId="0" fontId="13" fillId="0" borderId="18" xfId="0" applyFont="1" applyBorder="1"/>
    <xf numFmtId="4" fontId="13" fillId="0" borderId="17" xfId="0" applyNumberFormat="1" applyFont="1" applyBorder="1"/>
    <xf numFmtId="0" fontId="13" fillId="0" borderId="17" xfId="0" applyFont="1" applyBorder="1"/>
    <xf numFmtId="0" fontId="13" fillId="0" borderId="20" xfId="0" applyFont="1" applyBorder="1"/>
    <xf numFmtId="3" fontId="12" fillId="2" borderId="21" xfId="1" applyNumberFormat="1" applyFont="1" applyFill="1" applyBorder="1" applyAlignment="1" applyProtection="1">
      <alignment horizontal="left" vertical="center" wrapText="1"/>
      <protection locked="0"/>
    </xf>
    <xf numFmtId="4" fontId="13" fillId="0" borderId="2" xfId="0" applyNumberFormat="1" applyFont="1" applyBorder="1"/>
    <xf numFmtId="3" fontId="5" fillId="0" borderId="2" xfId="1" applyNumberFormat="1" applyFont="1" applyFill="1" applyBorder="1" applyAlignment="1" applyProtection="1">
      <alignment horizontal="center" vertical="center" wrapText="1"/>
      <protection locked="0"/>
    </xf>
    <xf numFmtId="4" fontId="13" fillId="0" borderId="2" xfId="0" applyNumberFormat="1" applyFont="1" applyFill="1" applyBorder="1"/>
    <xf numFmtId="3" fontId="11" fillId="2" borderId="2" xfId="1" applyNumberFormat="1" applyFont="1" applyFill="1" applyBorder="1" applyAlignment="1" applyProtection="1">
      <alignment horizontal="center" vertical="center" wrapText="1"/>
      <protection locked="0"/>
    </xf>
    <xf numFmtId="4" fontId="13" fillId="0" borderId="4" xfId="0" applyNumberFormat="1" applyFont="1" applyBorder="1"/>
    <xf numFmtId="4" fontId="13" fillId="0" borderId="3" xfId="0" applyNumberFormat="1" applyFont="1" applyFill="1" applyBorder="1"/>
    <xf numFmtId="3" fontId="4" fillId="2" borderId="19" xfId="1" applyNumberFormat="1" applyFont="1" applyFill="1" applyBorder="1" applyAlignment="1" applyProtection="1">
      <alignment horizontal="left" vertical="center" wrapText="1"/>
      <protection locked="0"/>
    </xf>
    <xf numFmtId="4" fontId="17" fillId="0" borderId="11" xfId="0" applyNumberFormat="1" applyFont="1" applyFill="1" applyBorder="1"/>
    <xf numFmtId="3" fontId="11" fillId="2" borderId="4" xfId="1" applyNumberFormat="1" applyFont="1" applyFill="1" applyBorder="1" applyAlignment="1" applyProtection="1">
      <alignment horizontal="center" vertical="center" wrapText="1"/>
      <protection locked="0"/>
    </xf>
    <xf numFmtId="3" fontId="12" fillId="0" borderId="16" xfId="1" applyNumberFormat="1" applyFont="1" applyFill="1" applyBorder="1" applyAlignment="1" applyProtection="1">
      <alignment horizontal="left" vertical="center" wrapText="1"/>
      <protection locked="0"/>
    </xf>
    <xf numFmtId="3" fontId="3" fillId="0" borderId="12" xfId="1" applyNumberFormat="1" applyFont="1" applyFill="1" applyBorder="1" applyAlignment="1" applyProtection="1">
      <alignment horizontal="center" vertical="center" wrapText="1"/>
      <protection locked="0"/>
    </xf>
    <xf numFmtId="4" fontId="14" fillId="0" borderId="12" xfId="0" applyNumberFormat="1" applyFont="1" applyFill="1" applyBorder="1"/>
    <xf numFmtId="3" fontId="4" fillId="2" borderId="28" xfId="1" applyNumberFormat="1" applyFont="1" applyFill="1" applyBorder="1" applyAlignment="1" applyProtection="1">
      <alignment horizontal="left" vertical="center" wrapText="1"/>
      <protection locked="0"/>
    </xf>
    <xf numFmtId="0" fontId="0" fillId="0" borderId="3" xfId="0" applyBorder="1"/>
    <xf numFmtId="3" fontId="4" fillId="2" borderId="29" xfId="1" applyNumberFormat="1" applyFont="1" applyFill="1" applyBorder="1" applyAlignment="1" applyProtection="1">
      <alignment horizontal="left" vertical="center" wrapText="1"/>
      <protection locked="0"/>
    </xf>
    <xf numFmtId="4" fontId="13" fillId="0" borderId="30" xfId="0" applyNumberFormat="1" applyFont="1" applyFill="1" applyBorder="1"/>
    <xf numFmtId="4" fontId="13" fillId="0" borderId="11" xfId="0" applyNumberFormat="1" applyFont="1" applyFill="1" applyBorder="1"/>
    <xf numFmtId="0" fontId="13" fillId="0" borderId="0" xfId="0" applyFont="1" applyBorder="1"/>
    <xf numFmtId="4" fontId="14" fillId="0" borderId="33" xfId="0" applyNumberFormat="1" applyFont="1" applyBorder="1"/>
    <xf numFmtId="4" fontId="13" fillId="0" borderId="27" xfId="0" applyNumberFormat="1" applyFont="1" applyFill="1" applyBorder="1"/>
    <xf numFmtId="4" fontId="17" fillId="0" borderId="35" xfId="0" applyNumberFormat="1" applyFont="1" applyFill="1" applyBorder="1"/>
    <xf numFmtId="4" fontId="14" fillId="0" borderId="33" xfId="0" applyNumberFormat="1" applyFont="1" applyFill="1" applyBorder="1"/>
    <xf numFmtId="4" fontId="13" fillId="0" borderId="34" xfId="0" applyNumberFormat="1" applyFont="1" applyBorder="1"/>
    <xf numFmtId="4" fontId="13" fillId="0" borderId="27" xfId="0" applyNumberFormat="1" applyFont="1" applyBorder="1"/>
    <xf numFmtId="4" fontId="13" fillId="0" borderId="36" xfId="0" applyNumberFormat="1" applyFont="1" applyFill="1" applyBorder="1"/>
    <xf numFmtId="1" fontId="16" fillId="0" borderId="1" xfId="0" applyNumberFormat="1" applyFont="1" applyBorder="1" applyAlignment="1">
      <alignment horizontal="center"/>
    </xf>
    <xf numFmtId="1" fontId="16" fillId="0" borderId="42" xfId="0" applyNumberFormat="1" applyFont="1" applyBorder="1" applyAlignment="1">
      <alignment horizontal="center"/>
    </xf>
    <xf numFmtId="1" fontId="16" fillId="0" borderId="26" xfId="0" applyNumberFormat="1" applyFont="1" applyBorder="1" applyAlignment="1">
      <alignment horizontal="center"/>
    </xf>
    <xf numFmtId="1" fontId="16" fillId="0" borderId="43" xfId="0" applyNumberFormat="1" applyFont="1" applyBorder="1" applyAlignment="1">
      <alignment horizontal="center"/>
    </xf>
    <xf numFmtId="1" fontId="18" fillId="0" borderId="1" xfId="0" applyNumberFormat="1" applyFont="1" applyBorder="1" applyAlignment="1">
      <alignment horizontal="center"/>
    </xf>
    <xf numFmtId="1" fontId="16" fillId="0" borderId="31" xfId="0" applyNumberFormat="1" applyFont="1" applyBorder="1" applyAlignment="1">
      <alignment horizontal="center"/>
    </xf>
    <xf numFmtId="4" fontId="13" fillId="0" borderId="40" xfId="0" applyNumberFormat="1" applyFont="1" applyFill="1" applyBorder="1"/>
    <xf numFmtId="4" fontId="14" fillId="0" borderId="38" xfId="0" applyNumberFormat="1" applyFont="1" applyFill="1" applyBorder="1"/>
    <xf numFmtId="4" fontId="13" fillId="0" borderId="39" xfId="0" applyNumberFormat="1" applyFont="1" applyBorder="1"/>
    <xf numFmtId="4" fontId="13" fillId="0" borderId="40" xfId="0" applyNumberFormat="1" applyFont="1" applyBorder="1"/>
    <xf numFmtId="4" fontId="13" fillId="0" borderId="41" xfId="0" applyNumberFormat="1" applyFont="1" applyFill="1" applyBorder="1"/>
    <xf numFmtId="4" fontId="13" fillId="0" borderId="36" xfId="0" applyNumberFormat="1" applyFont="1" applyBorder="1"/>
    <xf numFmtId="1" fontId="16" fillId="0" borderId="5" xfId="0" applyNumberFormat="1" applyFont="1" applyBorder="1" applyAlignment="1">
      <alignment horizontal="center"/>
    </xf>
    <xf numFmtId="4" fontId="17" fillId="0" borderId="44" xfId="0" applyNumberFormat="1" applyFont="1" applyFill="1" applyBorder="1"/>
    <xf numFmtId="4" fontId="13" fillId="0" borderId="44" xfId="0" applyNumberFormat="1" applyFont="1" applyFill="1" applyBorder="1"/>
    <xf numFmtId="4" fontId="13" fillId="0" borderId="45" xfId="0" applyNumberFormat="1" applyFont="1" applyBorder="1"/>
    <xf numFmtId="0" fontId="0" fillId="0" borderId="0" xfId="0" applyBorder="1"/>
    <xf numFmtId="4" fontId="0" fillId="0" borderId="0" xfId="0" applyNumberFormat="1"/>
    <xf numFmtId="0" fontId="0" fillId="0" borderId="14" xfId="0" applyBorder="1"/>
    <xf numFmtId="0" fontId="0" fillId="2" borderId="0" xfId="0" applyFill="1"/>
    <xf numFmtId="0" fontId="14" fillId="2" borderId="6" xfId="0" applyFont="1" applyFill="1" applyBorder="1" applyAlignment="1">
      <alignment horizontal="center" vertical="center"/>
    </xf>
    <xf numFmtId="0" fontId="13" fillId="2" borderId="15" xfId="0" applyFont="1" applyFill="1" applyBorder="1"/>
    <xf numFmtId="0" fontId="13" fillId="2" borderId="18" xfId="0" applyFont="1" applyFill="1" applyBorder="1"/>
    <xf numFmtId="4" fontId="14" fillId="2" borderId="25" xfId="0" applyNumberFormat="1" applyFont="1" applyFill="1" applyBorder="1"/>
    <xf numFmtId="4" fontId="14" fillId="2" borderId="37" xfId="0" applyNumberFormat="1" applyFont="1" applyFill="1" applyBorder="1"/>
    <xf numFmtId="1" fontId="16" fillId="2" borderId="10" xfId="0" applyNumberFormat="1" applyFont="1" applyFill="1" applyBorder="1" applyAlignment="1">
      <alignment horizontal="center"/>
    </xf>
    <xf numFmtId="4" fontId="14" fillId="2" borderId="32" xfId="0" applyNumberFormat="1" applyFont="1" applyFill="1" applyBorder="1"/>
    <xf numFmtId="4" fontId="13" fillId="2" borderId="32" xfId="0" applyNumberFormat="1" applyFont="1" applyFill="1" applyBorder="1"/>
    <xf numFmtId="0" fontId="13" fillId="2" borderId="13" xfId="0" applyFont="1" applyFill="1" applyBorder="1"/>
    <xf numFmtId="4" fontId="14" fillId="2" borderId="12" xfId="0" applyNumberFormat="1" applyFont="1" applyFill="1" applyBorder="1"/>
    <xf numFmtId="4" fontId="14" fillId="2" borderId="38" xfId="0" applyNumberFormat="1" applyFont="1" applyFill="1" applyBorder="1"/>
    <xf numFmtId="1" fontId="16" fillId="2" borderId="1" xfId="0" applyNumberFormat="1" applyFont="1" applyFill="1" applyBorder="1" applyAlignment="1">
      <alignment horizontal="center"/>
    </xf>
    <xf numFmtId="4" fontId="14" fillId="2" borderId="33" xfId="0" applyNumberFormat="1" applyFont="1" applyFill="1" applyBorder="1"/>
    <xf numFmtId="4" fontId="13" fillId="2" borderId="33" xfId="0" applyNumberFormat="1" applyFont="1" applyFill="1" applyBorder="1"/>
    <xf numFmtId="4" fontId="13" fillId="2" borderId="17" xfId="0" applyNumberFormat="1" applyFont="1" applyFill="1" applyBorder="1"/>
    <xf numFmtId="3" fontId="5" fillId="2" borderId="4" xfId="1" applyNumberFormat="1" applyFont="1" applyFill="1" applyBorder="1" applyAlignment="1" applyProtection="1">
      <alignment horizontal="center" vertical="center" wrapText="1"/>
      <protection locked="0"/>
    </xf>
    <xf numFmtId="4" fontId="13" fillId="2" borderId="4" xfId="0" applyNumberFormat="1" applyFont="1" applyFill="1" applyBorder="1"/>
    <xf numFmtId="4" fontId="13" fillId="2" borderId="39" xfId="0" applyNumberFormat="1" applyFont="1" applyFill="1" applyBorder="1"/>
    <xf numFmtId="1" fontId="16" fillId="2" borderId="42" xfId="0" applyNumberFormat="1" applyFont="1" applyFill="1" applyBorder="1" applyAlignment="1">
      <alignment horizontal="center"/>
    </xf>
    <xf numFmtId="4" fontId="13" fillId="2" borderId="34" xfId="0" applyNumberFormat="1" applyFont="1" applyFill="1" applyBorder="1"/>
    <xf numFmtId="0" fontId="13" fillId="2" borderId="17" xfId="0" applyFont="1" applyFill="1" applyBorder="1"/>
    <xf numFmtId="3" fontId="3" fillId="2" borderId="25" xfId="1" applyNumberFormat="1" applyFont="1" applyFill="1" applyBorder="1" applyAlignment="1" applyProtection="1">
      <alignment horizontal="center" vertical="center" wrapText="1"/>
      <protection locked="0"/>
    </xf>
    <xf numFmtId="3" fontId="5" fillId="2" borderId="12" xfId="1" applyNumberFormat="1" applyFont="1" applyFill="1" applyBorder="1" applyAlignment="1" applyProtection="1">
      <alignment horizontal="center" vertical="center" wrapText="1"/>
      <protection locked="0"/>
    </xf>
    <xf numFmtId="3" fontId="5" fillId="0" borderId="11" xfId="1" applyNumberFormat="1" applyFont="1" applyFill="1" applyBorder="1" applyAlignment="1" applyProtection="1">
      <alignment horizontal="center" vertical="center" wrapText="1"/>
      <protection locked="0"/>
    </xf>
    <xf numFmtId="0" fontId="17" fillId="0" borderId="2" xfId="0" applyFont="1" applyFill="1" applyBorder="1" applyAlignment="1">
      <alignment horizontal="center"/>
    </xf>
    <xf numFmtId="0" fontId="14" fillId="2" borderId="7" xfId="0" applyFont="1" applyFill="1" applyBorder="1" applyAlignment="1">
      <alignment horizontal="center"/>
    </xf>
    <xf numFmtId="0" fontId="9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3" fillId="2" borderId="10" xfId="0" applyFont="1" applyFill="1" applyBorder="1" applyAlignment="1">
      <alignment horizontal="center"/>
    </xf>
    <xf numFmtId="0" fontId="13" fillId="2" borderId="5" xfId="0" applyFont="1" applyFill="1" applyBorder="1" applyAlignment="1">
      <alignment horizontal="center"/>
    </xf>
    <xf numFmtId="0" fontId="13" fillId="2" borderId="9" xfId="0" applyFont="1" applyFill="1" applyBorder="1" applyAlignment="1">
      <alignment horizontal="center"/>
    </xf>
    <xf numFmtId="0" fontId="13" fillId="2" borderId="10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/>
    </xf>
    <xf numFmtId="0" fontId="14" fillId="2" borderId="7" xfId="0" applyFont="1" applyFill="1" applyBorder="1" applyAlignment="1">
      <alignment horizontal="center"/>
    </xf>
    <xf numFmtId="0" fontId="14" fillId="2" borderId="8" xfId="0" applyFont="1" applyFill="1" applyBorder="1" applyAlignment="1">
      <alignment horizontal="center"/>
    </xf>
    <xf numFmtId="4" fontId="13" fillId="0" borderId="45" xfId="0" applyNumberFormat="1" applyFont="1" applyFill="1" applyBorder="1"/>
    <xf numFmtId="3" fontId="5" fillId="0" borderId="3" xfId="1" applyNumberFormat="1" applyFont="1" applyFill="1" applyBorder="1" applyAlignment="1" applyProtection="1">
      <alignment horizontal="center" wrapText="1"/>
      <protection locked="0"/>
    </xf>
    <xf numFmtId="0" fontId="14" fillId="2" borderId="2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/>
    </xf>
    <xf numFmtId="0" fontId="14" fillId="2" borderId="2" xfId="0" applyFont="1" applyFill="1" applyBorder="1" applyAlignment="1">
      <alignment horizontal="center"/>
    </xf>
    <xf numFmtId="0" fontId="13" fillId="2" borderId="11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 wrapText="1"/>
    </xf>
  </cellXfs>
  <cellStyles count="10">
    <cellStyle name="Normal 2" xfId="2"/>
    <cellStyle name="Обычный" xfId="0" builtinId="0"/>
    <cellStyle name="Обычный 10" xfId="3"/>
    <cellStyle name="Обычный 2" xfId="4"/>
    <cellStyle name="Обычный 3" xfId="5"/>
    <cellStyle name="Обычный 3 2" xfId="6"/>
    <cellStyle name="Обычный 3 3" xfId="7"/>
    <cellStyle name="Обычный 4" xfId="1"/>
    <cellStyle name="Процентный 2" xfId="8"/>
    <cellStyle name="Процентный 3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O24"/>
  <sheetViews>
    <sheetView tabSelected="1" topLeftCell="A4" workbookViewId="0">
      <selection activeCell="O12" sqref="O12"/>
    </sheetView>
  </sheetViews>
  <sheetFormatPr defaultRowHeight="15" x14ac:dyDescent="0.25"/>
  <cols>
    <col min="1" max="1" width="0.140625" style="1" customWidth="1"/>
    <col min="2" max="2" width="0.42578125" style="1" hidden="1" customWidth="1"/>
    <col min="3" max="3" width="46.5703125" style="1" customWidth="1"/>
    <col min="4" max="4" width="31.85546875" style="1" customWidth="1"/>
    <col min="5" max="5" width="18.5703125" style="1" customWidth="1"/>
    <col min="6" max="6" width="16.85546875" style="1" customWidth="1"/>
    <col min="7" max="7" width="16.7109375" style="1" customWidth="1"/>
    <col min="8" max="8" width="9.140625" style="1"/>
    <col min="9" max="9" width="8.85546875" style="1" customWidth="1"/>
    <col min="10" max="10" width="17" style="1" customWidth="1"/>
    <col min="11" max="11" width="15.85546875" style="1" customWidth="1"/>
    <col min="12" max="12" width="7.5703125" style="1" customWidth="1"/>
    <col min="13" max="13" width="26" style="1" hidden="1" customWidth="1"/>
    <col min="14" max="14" width="13.85546875" style="1" customWidth="1"/>
    <col min="15" max="16384" width="9.140625" style="1"/>
  </cols>
  <sheetData>
    <row r="4" spans="3:15" ht="42" customHeight="1" x14ac:dyDescent="0.3">
      <c r="C4" s="82" t="s">
        <v>38</v>
      </c>
      <c r="D4" s="83"/>
      <c r="E4" s="83"/>
      <c r="F4" s="83"/>
      <c r="G4" s="83"/>
      <c r="H4" s="83"/>
      <c r="I4" s="83"/>
      <c r="J4" s="83"/>
      <c r="K4" s="83"/>
      <c r="L4" s="83"/>
    </row>
    <row r="5" spans="3:15" ht="15.75" thickBot="1" x14ac:dyDescent="0.3">
      <c r="C5" s="55">
        <v>3</v>
      </c>
      <c r="D5" s="55"/>
      <c r="E5" s="55"/>
      <c r="F5" s="55"/>
      <c r="G5" s="55"/>
      <c r="H5" s="55"/>
      <c r="I5" s="55"/>
      <c r="J5" s="55"/>
      <c r="K5" s="55"/>
      <c r="L5" s="55"/>
      <c r="M5" s="55"/>
    </row>
    <row r="6" spans="3:15" ht="15.75" thickBot="1" x14ac:dyDescent="0.3">
      <c r="C6" s="84"/>
      <c r="D6" s="87" t="s">
        <v>0</v>
      </c>
      <c r="E6" s="90" t="s">
        <v>26</v>
      </c>
      <c r="F6" s="91"/>
      <c r="G6" s="91"/>
      <c r="H6" s="91"/>
      <c r="I6" s="81"/>
      <c r="J6" s="56" t="s">
        <v>21</v>
      </c>
      <c r="K6" s="90" t="s">
        <v>27</v>
      </c>
      <c r="L6" s="91"/>
      <c r="M6" s="92"/>
      <c r="N6" s="54"/>
      <c r="O6" s="52"/>
    </row>
    <row r="7" spans="3:15" ht="15.75" customHeight="1" x14ac:dyDescent="0.25">
      <c r="C7" s="85"/>
      <c r="D7" s="88"/>
      <c r="E7" s="95" t="s">
        <v>34</v>
      </c>
      <c r="F7" s="96" t="s">
        <v>39</v>
      </c>
      <c r="G7" s="96"/>
      <c r="H7" s="96"/>
      <c r="I7" s="96"/>
      <c r="J7" s="97" t="s">
        <v>44</v>
      </c>
      <c r="K7" s="98" t="s">
        <v>35</v>
      </c>
      <c r="L7" s="99" t="s">
        <v>1</v>
      </c>
      <c r="M7" s="57"/>
    </row>
    <row r="8" spans="3:15" ht="36.75" thickBot="1" x14ac:dyDescent="0.3">
      <c r="C8" s="86"/>
      <c r="D8" s="89"/>
      <c r="E8" s="95"/>
      <c r="F8" s="100" t="s">
        <v>36</v>
      </c>
      <c r="G8" s="100" t="s">
        <v>37</v>
      </c>
      <c r="H8" s="101" t="s">
        <v>2</v>
      </c>
      <c r="I8" s="101" t="s">
        <v>3</v>
      </c>
      <c r="J8" s="102" t="s">
        <v>37</v>
      </c>
      <c r="K8" s="103"/>
      <c r="L8" s="99"/>
      <c r="M8" s="58"/>
    </row>
    <row r="9" spans="3:15" ht="27" customHeight="1" thickBot="1" x14ac:dyDescent="0.3">
      <c r="C9" s="10" t="s">
        <v>4</v>
      </c>
      <c r="D9" s="77" t="s">
        <v>28</v>
      </c>
      <c r="E9" s="59">
        <f>E10+E17</f>
        <v>1487570271.2199998</v>
      </c>
      <c r="F9" s="59">
        <f>F10+F17</f>
        <v>1580138639.9199998</v>
      </c>
      <c r="G9" s="60">
        <f>G10+G17</f>
        <v>762324480.24000001</v>
      </c>
      <c r="H9" s="61">
        <f>G9/F9*100</f>
        <v>48.24415155613152</v>
      </c>
      <c r="I9" s="61">
        <f>G9/E9*100</f>
        <v>51.246283620255163</v>
      </c>
      <c r="J9" s="62">
        <f>J10+J17</f>
        <v>752876258.35000014</v>
      </c>
      <c r="K9" s="63">
        <f>G9-J9</f>
        <v>9448221.8899998665</v>
      </c>
      <c r="L9" s="61">
        <f>G9/J9*100</f>
        <v>101.2549501707899</v>
      </c>
      <c r="M9" s="64"/>
    </row>
    <row r="10" spans="3:15" ht="18.75" customHeight="1" thickBot="1" x14ac:dyDescent="0.3">
      <c r="C10" s="2" t="s">
        <v>5</v>
      </c>
      <c r="D10" s="78" t="s">
        <v>29</v>
      </c>
      <c r="E10" s="65">
        <f>E11+E12+E13+E14+E15+E16</f>
        <v>322911185.79000002</v>
      </c>
      <c r="F10" s="65">
        <f>F11+F12+F13+F14+F15+F16</f>
        <v>323342185.79000002</v>
      </c>
      <c r="G10" s="66">
        <f>G11+G12+G13+G14+G15+G16</f>
        <v>127623027.75999999</v>
      </c>
      <c r="H10" s="67">
        <f t="shared" ref="H10:H16" si="0">G10/F10*100</f>
        <v>39.469958875977568</v>
      </c>
      <c r="I10" s="67">
        <f>G10/E10*100</f>
        <v>39.522640706227349</v>
      </c>
      <c r="J10" s="68">
        <f>SUM(J11:J16)</f>
        <v>116698928.46000001</v>
      </c>
      <c r="K10" s="69">
        <f>G10-J10</f>
        <v>10924099.299999982</v>
      </c>
      <c r="L10" s="67">
        <f t="shared" ref="L10:L16" si="1">G10/J10*100</f>
        <v>109.36092511230243</v>
      </c>
      <c r="M10" s="70"/>
    </row>
    <row r="11" spans="3:15" ht="18.75" x14ac:dyDescent="0.25">
      <c r="C11" s="17" t="s">
        <v>6</v>
      </c>
      <c r="D11" s="71" t="s">
        <v>7</v>
      </c>
      <c r="E11" s="72">
        <v>172296800</v>
      </c>
      <c r="F11" s="72">
        <v>172296800</v>
      </c>
      <c r="G11" s="73">
        <v>69200308.489999995</v>
      </c>
      <c r="H11" s="74">
        <f t="shared" si="0"/>
        <v>40.163432222769082</v>
      </c>
      <c r="I11" s="74">
        <f t="shared" ref="I11:I16" si="2">G11/E11*100</f>
        <v>40.163432222769082</v>
      </c>
      <c r="J11" s="75">
        <v>63505735.219999999</v>
      </c>
      <c r="K11" s="75">
        <f>G11-J11</f>
        <v>5694573.2699999958</v>
      </c>
      <c r="L11" s="74">
        <f t="shared" si="1"/>
        <v>108.96702203395104</v>
      </c>
      <c r="M11" s="76"/>
    </row>
    <row r="12" spans="3:15" ht="30.75" customHeight="1" x14ac:dyDescent="0.25">
      <c r="C12" s="3" t="s">
        <v>8</v>
      </c>
      <c r="D12" s="12" t="s">
        <v>9</v>
      </c>
      <c r="E12" s="13">
        <v>27888140</v>
      </c>
      <c r="F12" s="13">
        <v>27888140</v>
      </c>
      <c r="G12" s="42">
        <v>12877015.66</v>
      </c>
      <c r="H12" s="38">
        <f t="shared" si="0"/>
        <v>46.173805997818427</v>
      </c>
      <c r="I12" s="38">
        <f t="shared" si="2"/>
        <v>46.173805997818427</v>
      </c>
      <c r="J12" s="30">
        <v>10811906.369999999</v>
      </c>
      <c r="K12" s="33">
        <f t="shared" ref="K12:K16" si="3">G12-J12</f>
        <v>2065109.290000001</v>
      </c>
      <c r="L12" s="38">
        <f t="shared" si="1"/>
        <v>119.1003253203348</v>
      </c>
      <c r="M12" s="8"/>
    </row>
    <row r="13" spans="3:15" ht="30.75" customHeight="1" x14ac:dyDescent="0.25">
      <c r="C13" s="3" t="s">
        <v>23</v>
      </c>
      <c r="D13" s="12" t="s">
        <v>24</v>
      </c>
      <c r="E13" s="13">
        <v>281900</v>
      </c>
      <c r="F13" s="13">
        <v>281900</v>
      </c>
      <c r="G13" s="42">
        <v>73046</v>
      </c>
      <c r="H13" s="38"/>
      <c r="I13" s="38"/>
      <c r="J13" s="30"/>
      <c r="K13" s="33">
        <f t="shared" si="3"/>
        <v>73046</v>
      </c>
      <c r="L13" s="38"/>
      <c r="M13" s="8"/>
    </row>
    <row r="14" spans="3:15" ht="25.5" customHeight="1" x14ac:dyDescent="0.25">
      <c r="C14" s="3" t="s">
        <v>10</v>
      </c>
      <c r="D14" s="12" t="s">
        <v>11</v>
      </c>
      <c r="E14" s="13">
        <v>21675000</v>
      </c>
      <c r="F14" s="13">
        <v>21675000</v>
      </c>
      <c r="G14" s="42">
        <v>12904362.210000001</v>
      </c>
      <c r="H14" s="38">
        <f t="shared" si="0"/>
        <v>59.535696470588242</v>
      </c>
      <c r="I14" s="38">
        <f t="shared" si="2"/>
        <v>59.535696470588242</v>
      </c>
      <c r="J14" s="30">
        <v>13877995.619999999</v>
      </c>
      <c r="K14" s="33">
        <f t="shared" si="3"/>
        <v>-973633.40999999829</v>
      </c>
      <c r="L14" s="38">
        <f t="shared" si="1"/>
        <v>92.9843369557138</v>
      </c>
      <c r="M14" s="8"/>
    </row>
    <row r="15" spans="3:15" ht="24.75" customHeight="1" x14ac:dyDescent="0.25">
      <c r="C15" s="3" t="s">
        <v>20</v>
      </c>
      <c r="D15" s="12" t="s">
        <v>12</v>
      </c>
      <c r="E15" s="13">
        <v>57479230</v>
      </c>
      <c r="F15" s="13">
        <v>57479230</v>
      </c>
      <c r="G15" s="42">
        <v>10166842.550000001</v>
      </c>
      <c r="H15" s="38">
        <f t="shared" si="0"/>
        <v>17.687854464995446</v>
      </c>
      <c r="I15" s="38">
        <f t="shared" si="2"/>
        <v>17.687854464995446</v>
      </c>
      <c r="J15" s="30">
        <v>10713593.640000001</v>
      </c>
      <c r="K15" s="33">
        <f t="shared" si="3"/>
        <v>-546751.08999999985</v>
      </c>
      <c r="L15" s="38">
        <f t="shared" si="1"/>
        <v>94.896660183575904</v>
      </c>
      <c r="M15" s="8"/>
    </row>
    <row r="16" spans="3:15" ht="38.25" thickBot="1" x14ac:dyDescent="0.3">
      <c r="C16" s="4" t="s">
        <v>13</v>
      </c>
      <c r="D16" s="79" t="s">
        <v>29</v>
      </c>
      <c r="E16" s="18">
        <v>43290115.789999999</v>
      </c>
      <c r="F16" s="18">
        <v>43721115.789999999</v>
      </c>
      <c r="G16" s="49">
        <v>22401452.850000001</v>
      </c>
      <c r="H16" s="48">
        <f t="shared" si="0"/>
        <v>51.237148103900211</v>
      </c>
      <c r="I16" s="48">
        <f t="shared" si="2"/>
        <v>51.747269419812291</v>
      </c>
      <c r="J16" s="31">
        <v>17789697.609999999</v>
      </c>
      <c r="K16" s="51">
        <f t="shared" si="3"/>
        <v>4611755.2400000021</v>
      </c>
      <c r="L16" s="39">
        <f t="shared" si="1"/>
        <v>125.92374160091191</v>
      </c>
      <c r="M16" s="7"/>
      <c r="N16" s="53"/>
    </row>
    <row r="17" spans="3:13" ht="31.5" customHeight="1" thickBot="1" x14ac:dyDescent="0.3">
      <c r="C17" s="20" t="s">
        <v>14</v>
      </c>
      <c r="D17" s="21" t="s">
        <v>30</v>
      </c>
      <c r="E17" s="22">
        <f>E18+E19+E20+E21</f>
        <v>1164659085.4299998</v>
      </c>
      <c r="F17" s="22">
        <f>F18+F19+F20+F21</f>
        <v>1256796454.1299999</v>
      </c>
      <c r="G17" s="43">
        <f>G18+G19+G20+G21+G22+G23+G24</f>
        <v>634701452.48000002</v>
      </c>
      <c r="H17" s="40">
        <f>G17/F17*100</f>
        <v>50.501531126562845</v>
      </c>
      <c r="I17" s="40">
        <f>G17/E17*100</f>
        <v>54.496758787200292</v>
      </c>
      <c r="J17" s="32">
        <f>J18+J19+J20+J21+J23+J24</f>
        <v>636177329.8900001</v>
      </c>
      <c r="K17" s="29">
        <f>G17-J17</f>
        <v>-1475877.4100000858</v>
      </c>
      <c r="L17" s="36">
        <f>G17/J17*100</f>
        <v>99.768008487467597</v>
      </c>
      <c r="M17" s="7"/>
    </row>
    <row r="18" spans="3:13" ht="37.5" x14ac:dyDescent="0.25">
      <c r="C18" s="17" t="s">
        <v>15</v>
      </c>
      <c r="D18" s="19" t="s">
        <v>16</v>
      </c>
      <c r="E18" s="15">
        <v>550247000</v>
      </c>
      <c r="F18" s="15">
        <v>550247000</v>
      </c>
      <c r="G18" s="44">
        <v>275123502</v>
      </c>
      <c r="H18" s="37">
        <f>G18/F18*100</f>
        <v>50.000000363473127</v>
      </c>
      <c r="I18" s="48">
        <f>G18/E18*100</f>
        <v>50.000000363473127</v>
      </c>
      <c r="J18" s="33">
        <v>226738002</v>
      </c>
      <c r="K18" s="33">
        <f>G18-J18</f>
        <v>48385500</v>
      </c>
      <c r="L18" s="37">
        <f t="shared" ref="L18:L24" si="4">G18/J18*100</f>
        <v>121.33982815990414</v>
      </c>
      <c r="M18" s="8"/>
    </row>
    <row r="19" spans="3:13" ht="18.75" x14ac:dyDescent="0.25">
      <c r="C19" s="3" t="s">
        <v>17</v>
      </c>
      <c r="D19" s="14" t="s">
        <v>31</v>
      </c>
      <c r="E19" s="11">
        <v>124074069.81</v>
      </c>
      <c r="F19" s="11">
        <v>216217903.53999999</v>
      </c>
      <c r="G19" s="45">
        <v>64332586.939999998</v>
      </c>
      <c r="H19" s="38">
        <f t="shared" ref="H19:H22" si="5">G19/F19*100</f>
        <v>29.753589266532948</v>
      </c>
      <c r="I19" s="38">
        <f t="shared" ref="I19:I21" si="6">G19/E19*100</f>
        <v>51.850146479852945</v>
      </c>
      <c r="J19" s="34">
        <v>111993914.52</v>
      </c>
      <c r="K19" s="34">
        <f t="shared" ref="K19:K24" si="7">G19-J19</f>
        <v>-47661327.579999998</v>
      </c>
      <c r="L19" s="38">
        <f t="shared" si="4"/>
        <v>57.44293090899275</v>
      </c>
      <c r="M19" s="8"/>
    </row>
    <row r="20" spans="3:13" ht="18.75" x14ac:dyDescent="0.25">
      <c r="C20" s="3" t="s">
        <v>18</v>
      </c>
      <c r="D20" s="14" t="s">
        <v>32</v>
      </c>
      <c r="E20" s="11">
        <v>487713332.60000002</v>
      </c>
      <c r="F20" s="11">
        <v>487706867.56999999</v>
      </c>
      <c r="G20" s="45">
        <v>292681660.47000003</v>
      </c>
      <c r="H20" s="38">
        <f t="shared" si="5"/>
        <v>60.011798055722842</v>
      </c>
      <c r="I20" s="38">
        <f t="shared" si="6"/>
        <v>60.011002551378688</v>
      </c>
      <c r="J20" s="34">
        <v>288622089.91000003</v>
      </c>
      <c r="K20" s="34">
        <f t="shared" si="7"/>
        <v>4059570.5600000024</v>
      </c>
      <c r="L20" s="38">
        <f t="shared" si="4"/>
        <v>101.40653494722662</v>
      </c>
      <c r="M20" s="9"/>
    </row>
    <row r="21" spans="3:13" ht="19.5" thickBot="1" x14ac:dyDescent="0.3">
      <c r="C21" s="23" t="s">
        <v>19</v>
      </c>
      <c r="D21" s="80" t="s">
        <v>33</v>
      </c>
      <c r="E21" s="13">
        <v>2624683.02</v>
      </c>
      <c r="F21" s="13">
        <v>2624683.02</v>
      </c>
      <c r="G21" s="42">
        <v>1856906.92</v>
      </c>
      <c r="H21" s="38">
        <f t="shared" si="5"/>
        <v>70.747854344712451</v>
      </c>
      <c r="I21" s="38">
        <f t="shared" si="6"/>
        <v>70.747854344712451</v>
      </c>
      <c r="J21" s="30">
        <v>3866629.84</v>
      </c>
      <c r="K21" s="34">
        <f t="shared" si="7"/>
        <v>-2009722.92</v>
      </c>
      <c r="L21" s="38">
        <f t="shared" si="4"/>
        <v>48.023912213950119</v>
      </c>
      <c r="M21" s="6"/>
    </row>
    <row r="22" spans="3:13" ht="75" x14ac:dyDescent="0.25">
      <c r="C22" s="25" t="s">
        <v>41</v>
      </c>
      <c r="D22" s="80" t="s">
        <v>40</v>
      </c>
      <c r="E22" s="26"/>
      <c r="F22" s="27"/>
      <c r="G22" s="13">
        <v>2900</v>
      </c>
      <c r="H22" s="38"/>
      <c r="I22" s="38"/>
      <c r="J22" s="30"/>
      <c r="K22" s="34"/>
      <c r="L22" s="38"/>
      <c r="M22" s="28"/>
    </row>
    <row r="23" spans="3:13" ht="83.25" customHeight="1" x14ac:dyDescent="0.25">
      <c r="C23" s="25" t="s">
        <v>25</v>
      </c>
      <c r="D23" s="80" t="s">
        <v>42</v>
      </c>
      <c r="E23" s="26"/>
      <c r="F23" s="27"/>
      <c r="G23" s="50">
        <v>18453943.149999999</v>
      </c>
      <c r="H23" s="48"/>
      <c r="I23" s="48"/>
      <c r="J23" s="93">
        <v>8540708.9800000004</v>
      </c>
      <c r="K23" s="33">
        <f t="shared" si="7"/>
        <v>9913234.1699999981</v>
      </c>
      <c r="L23" s="37">
        <f t="shared" si="4"/>
        <v>216.07038939289555</v>
      </c>
      <c r="M23" s="28"/>
    </row>
    <row r="24" spans="3:13" ht="57" thickBot="1" x14ac:dyDescent="0.3">
      <c r="C24" s="5" t="s">
        <v>22</v>
      </c>
      <c r="D24" s="94" t="s">
        <v>43</v>
      </c>
      <c r="E24" s="24"/>
      <c r="F24" s="16"/>
      <c r="G24" s="46">
        <v>-17750047</v>
      </c>
      <c r="H24" s="41"/>
      <c r="I24" s="41"/>
      <c r="J24" s="35">
        <v>-3584015.36</v>
      </c>
      <c r="K24" s="47">
        <f t="shared" si="7"/>
        <v>-14166031.640000001</v>
      </c>
      <c r="L24" s="41">
        <f t="shared" si="4"/>
        <v>495.25588528727741</v>
      </c>
    </row>
  </sheetData>
  <mergeCells count="9">
    <mergeCell ref="C4:L4"/>
    <mergeCell ref="C6:C8"/>
    <mergeCell ref="D6:D8"/>
    <mergeCell ref="E6:H6"/>
    <mergeCell ref="K6:M6"/>
    <mergeCell ref="E7:E8"/>
    <mergeCell ref="F7:I7"/>
    <mergeCell ref="K7:K8"/>
    <mergeCell ref="L7:L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 к 2025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Буклова Е.И.</dc:creator>
  <cp:lastModifiedBy>Анна Юрьевна Юрина</cp:lastModifiedBy>
  <dcterms:created xsi:type="dcterms:W3CDTF">2024-07-04T05:09:14Z</dcterms:created>
  <dcterms:modified xsi:type="dcterms:W3CDTF">2026-07-17T06:20:00Z</dcterms:modified>
</cp:coreProperties>
</file>