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75" windowWidth="25350" windowHeight="12195"/>
  </bookViews>
  <sheets>
    <sheet name="2025-2026" sheetId="1" r:id="rId1"/>
  </sheets>
  <calcPr calcId="145621"/>
</workbook>
</file>

<file path=xl/calcChain.xml><?xml version="1.0" encoding="utf-8"?>
<calcChain xmlns="http://schemas.openxmlformats.org/spreadsheetml/2006/main">
  <c r="H11" i="1" l="1"/>
  <c r="L34" i="1"/>
  <c r="J47" i="1"/>
  <c r="J34" i="1"/>
  <c r="J33" i="1"/>
  <c r="J45" i="1"/>
  <c r="G48" i="1"/>
  <c r="G6" i="1"/>
  <c r="L47" i="1" l="1"/>
  <c r="L45" i="1"/>
  <c r="J15" i="1"/>
  <c r="K15" i="1"/>
  <c r="I7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0" i="1"/>
  <c r="H9" i="1"/>
  <c r="H8" i="1"/>
  <c r="H7" i="1"/>
  <c r="H6" i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K45" i="1"/>
  <c r="K46" i="1"/>
  <c r="K47" i="1"/>
  <c r="E45" i="1"/>
  <c r="E46" i="1"/>
  <c r="E47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8" i="1"/>
  <c r="L7" i="1" l="1"/>
  <c r="L8" i="1"/>
  <c r="L9" i="1"/>
  <c r="L11" i="1"/>
  <c r="L14" i="1"/>
  <c r="L15" i="1"/>
  <c r="L16" i="1"/>
  <c r="L17" i="1"/>
  <c r="L19" i="1"/>
  <c r="L20" i="1"/>
  <c r="L21" i="1"/>
  <c r="L22" i="1"/>
  <c r="L23" i="1"/>
  <c r="L24" i="1"/>
  <c r="L25" i="1"/>
  <c r="L26" i="1"/>
  <c r="L27" i="1"/>
  <c r="L30" i="1"/>
  <c r="L31" i="1"/>
  <c r="L32" i="1"/>
  <c r="L33" i="1"/>
  <c r="L35" i="1"/>
  <c r="L36" i="1"/>
  <c r="L37" i="1"/>
  <c r="L38" i="1"/>
  <c r="L39" i="1"/>
  <c r="L40" i="1"/>
  <c r="L41" i="1"/>
  <c r="L42" i="1"/>
  <c r="L43" i="1"/>
  <c r="L44" i="1"/>
  <c r="L48" i="1"/>
  <c r="L6" i="1"/>
  <c r="K6" i="1"/>
  <c r="J7" i="1"/>
  <c r="J8" i="1"/>
  <c r="J9" i="1"/>
  <c r="J11" i="1"/>
  <c r="J13" i="1"/>
  <c r="J14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5" i="1"/>
  <c r="J36" i="1"/>
  <c r="J37" i="1"/>
  <c r="J38" i="1"/>
  <c r="J39" i="1"/>
  <c r="J40" i="1"/>
  <c r="J41" i="1"/>
  <c r="J42" i="1"/>
  <c r="J43" i="1"/>
  <c r="J44" i="1"/>
  <c r="J48" i="1"/>
  <c r="J6" i="1"/>
  <c r="K7" i="1"/>
  <c r="K8" i="1"/>
  <c r="K9" i="1"/>
  <c r="K10" i="1"/>
  <c r="K11" i="1"/>
  <c r="K14" i="1"/>
  <c r="K16" i="1"/>
  <c r="K17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8" i="1"/>
  <c r="I6" i="1"/>
  <c r="E7" i="1"/>
  <c r="E8" i="1"/>
  <c r="E9" i="1"/>
  <c r="E10" i="1"/>
  <c r="E11" i="1"/>
  <c r="E13" i="1"/>
  <c r="E14" i="1"/>
  <c r="E15" i="1"/>
  <c r="E16" i="1"/>
  <c r="E17" i="1"/>
  <c r="E18" i="1"/>
  <c r="E19" i="1"/>
  <c r="E6" i="1"/>
  <c r="XET15" i="1" l="1"/>
  <c r="XET19" i="1"/>
  <c r="XET23" i="1"/>
  <c r="XET27" i="1"/>
  <c r="XET31" i="1"/>
  <c r="XET36" i="1"/>
  <c r="XET40" i="1"/>
  <c r="XET44" i="1"/>
  <c r="XET46" i="1" l="1"/>
  <c r="XET41" i="1"/>
  <c r="XET37" i="1"/>
  <c r="XET32" i="1"/>
  <c r="XET28" i="1"/>
  <c r="XET24" i="1"/>
  <c r="XET20" i="1"/>
  <c r="XET16" i="1"/>
  <c r="XET9" i="1"/>
  <c r="XET13" i="1"/>
  <c r="XET6" i="1"/>
  <c r="XET43" i="1"/>
  <c r="XET39" i="1"/>
  <c r="XET35" i="1"/>
  <c r="XET30" i="1"/>
  <c r="XET26" i="1"/>
  <c r="XET22" i="1"/>
  <c r="XET18" i="1"/>
  <c r="XET14" i="1"/>
  <c r="XET8" i="1"/>
  <c r="XET7" i="1"/>
  <c r="XET34" i="1"/>
  <c r="XET10" i="1"/>
  <c r="XET48" i="1"/>
  <c r="XET42" i="1"/>
  <c r="XET38" i="1"/>
  <c r="XET33" i="1"/>
  <c r="XET29" i="1"/>
  <c r="XET25" i="1"/>
  <c r="XET21" i="1"/>
  <c r="XET17" i="1"/>
  <c r="XET11" i="1"/>
</calcChain>
</file>

<file path=xl/sharedStrings.xml><?xml version="1.0" encoding="utf-8"?>
<sst xmlns="http://schemas.openxmlformats.org/spreadsheetml/2006/main" count="62" uniqueCount="59">
  <si>
    <t>РзПр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</si>
  <si>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</si>
  <si>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</si>
  <si>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</si>
  <si>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</si>
  <si>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</si>
  <si>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</si>
  <si>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</si>
  <si>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</si>
  <si>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</si>
  <si>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</si>
  <si>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</si>
  <si>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</si>
  <si>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</si>
  <si>
    <t>НАЦИОНАЛЬНАЯ ЭКОНОМИКА</t>
  </si>
  <si>
    <t>Сельское хозяйство и рыболовство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</si>
  <si>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</si>
  <si>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</si>
  <si>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</si>
  <si>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</si>
  <si>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</si>
  <si>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</si>
  <si>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ОХРАНА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</si>
  <si>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</si>
  <si>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</si>
  <si>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</si>
  <si>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</si>
  <si>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</si>
  <si>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</si>
  <si>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</si>
  <si>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</si>
  <si>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</si>
  <si>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</si>
  <si>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Другие вопросы в области культуры, кинематографии</t>
  </si>
  <si>
    <t>СОЦИАЛЬНАЯ ПОЛИТИКА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</si>
  <si>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</si>
  <si>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</si>
  <si>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</si>
  <si>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</si>
  <si>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</si>
  <si>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% исполнения</t>
  </si>
  <si>
    <t>ИТОГО</t>
  </si>
  <si>
    <t>Обеспечение проведения выборов и референдумов</t>
  </si>
  <si>
    <t>Физическая культура</t>
  </si>
  <si>
    <t xml:space="preserve">Спорт высших достижений </t>
  </si>
  <si>
    <t xml:space="preserve">2026 год </t>
  </si>
  <si>
    <t>2025 год</t>
  </si>
  <si>
    <t>% к 2025</t>
  </si>
  <si>
    <t>ОТКЛОНЕНИЕ</t>
  </si>
  <si>
    <t>плана 2026 от 2025</t>
  </si>
  <si>
    <t>кассового исполнения 2026 от 2025</t>
  </si>
  <si>
    <t xml:space="preserve">Роспись с  изменениями на 01.07.25 г </t>
  </si>
  <si>
    <t>Кассовое исполнение на 01.07.25</t>
  </si>
  <si>
    <t>СВЕДЕНИЯ ОБ ИСПОЛНЕНИИ БЮДЖЕТА АНДРОПОВСКОГО МУНИЦИПАЛЬНОГО ОКРУГА СТАВРОПОЛЬСКОГО КРАЯ ЗА 1 полугодие 2026 ГОДА ПО РАСХОДАМ В РАЗРЕЗЕ РАЗДЕЛОВ И ПОДРАЗДЕЛОВ КЛАССИФИКАЦИИ РАСХОДОВ В СРАВНЕНИИ С ЗАПЛАНИРОВАННЫМИ ЗНАЧЕНИЯМИ И С ФАКТИЧЕСКИМИ ЗНАЧЕНИЯМИ НА 2026 ГОД И СООТВЕТСТВУЮЩИМ ПЕРИОДОМ ПРОШЛОГО ГОДА</t>
  </si>
  <si>
    <t xml:space="preserve">Роспись с  изменениями на 01.07.26 г </t>
  </si>
  <si>
    <t>Кассовое исполнение на 01.07.26</t>
  </si>
  <si>
    <t>более 12 раз</t>
  </si>
  <si>
    <t>более 4 раз</t>
  </si>
  <si>
    <t>более 7 раз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</si>
</sst>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[Red]\-#,##0.00;0.00"/>
    <numFmt numFmtId="165" formatCode="#,##0.00;[Red]\-#,##0.00;&quot; &quot;"/>
    <numFmt numFmtId="166" formatCode="0000"/>
  </numFmts>
  <fonts count="13" x14ac:knownFonts="1">
    <font>
      <sz val="8"/>
      <name val="Arial Cyr"/>
      <charset val="204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9"/>
      <name val="Arial"/>
      <charset val="204"/>
    </font>
    <font>
      <sz val="12"/>
      <name val="Arial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9" fillId="0" borderId="0"/>
  </cellStyleXfs>
  <cellXfs count="61">
    <xf numFmtId="0" fontId="0" fillId="0" borderId="0" xfId="0"/>
    <xf numFmtId="0" fontId="1" fillId="0" borderId="0" xfId="0" applyNumberFormat="1" applyFont="1" applyFill="1" applyAlignment="1" applyProtection="1">
      <protection hidden="1"/>
    </xf>
    <xf numFmtId="0" fontId="2" fillId="0" borderId="0" xfId="0" applyNumberFormat="1" applyFont="1" applyFill="1" applyAlignment="1" applyProtection="1">
      <protection hidden="1"/>
    </xf>
    <xf numFmtId="166" fontId="3" fillId="0" borderId="4" xfId="0" applyNumberFormat="1" applyFont="1" applyFill="1" applyBorder="1" applyAlignment="1" applyProtection="1">
      <alignment wrapText="1"/>
      <protection hidden="1"/>
    </xf>
    <xf numFmtId="0" fontId="5" fillId="0" borderId="0" xfId="0" applyNumberFormat="1" applyFont="1" applyFill="1" applyAlignment="1" applyProtection="1">
      <alignment horizontal="centerContinuous"/>
      <protection hidden="1"/>
    </xf>
    <xf numFmtId="166" fontId="3" fillId="0" borderId="4" xfId="1" applyNumberFormat="1" applyFont="1" applyFill="1" applyBorder="1" applyAlignment="1" applyProtection="1">
      <alignment wrapText="1"/>
      <protection hidden="1"/>
    </xf>
    <xf numFmtId="0" fontId="4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/>
    <xf numFmtId="0" fontId="6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164" fontId="2" fillId="0" borderId="5" xfId="0" applyNumberFormat="1" applyFont="1" applyFill="1" applyBorder="1" applyAlignment="1" applyProtection="1">
      <protection hidden="1"/>
    </xf>
    <xf numFmtId="166" fontId="3" fillId="0" borderId="8" xfId="1" applyNumberFormat="1" applyFont="1" applyFill="1" applyBorder="1" applyAlignment="1" applyProtection="1">
      <alignment wrapText="1"/>
      <protection hidden="1"/>
    </xf>
    <xf numFmtId="166" fontId="3" fillId="0" borderId="8" xfId="0" applyNumberFormat="1" applyFont="1" applyFill="1" applyBorder="1" applyAlignment="1" applyProtection="1">
      <alignment wrapText="1"/>
      <protection hidden="1"/>
    </xf>
    <xf numFmtId="0" fontId="3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10" xfId="0" applyFont="1" applyFill="1" applyBorder="1" applyAlignment="1" applyProtection="1">
      <alignment horizontal="center"/>
      <protection hidden="1"/>
    </xf>
    <xf numFmtId="0" fontId="7" fillId="0" borderId="7" xfId="0" applyNumberFormat="1" applyFont="1" applyFill="1" applyBorder="1" applyAlignment="1" applyProtection="1">
      <alignment horizontal="center" vertical="center"/>
      <protection hidden="1"/>
    </xf>
    <xf numFmtId="0" fontId="7" fillId="0" borderId="2" xfId="0" applyNumberFormat="1" applyFont="1" applyFill="1" applyBorder="1" applyAlignment="1" applyProtection="1">
      <alignment horizontal="center" vertical="center"/>
      <protection hidden="1"/>
    </xf>
    <xf numFmtId="0" fontId="9" fillId="0" borderId="2" xfId="0" applyFont="1" applyBorder="1" applyAlignment="1" applyProtection="1">
      <alignment horizontal="center"/>
      <protection hidden="1"/>
    </xf>
    <xf numFmtId="0" fontId="0" fillId="0" borderId="2" xfId="0" applyFont="1" applyBorder="1" applyAlignment="1">
      <alignment horizontal="center"/>
    </xf>
    <xf numFmtId="0" fontId="9" fillId="0" borderId="11" xfId="0" applyFont="1" applyBorder="1" applyAlignment="1" applyProtection="1">
      <alignment horizontal="center"/>
      <protection hidden="1"/>
    </xf>
    <xf numFmtId="166" fontId="0" fillId="0" borderId="0" xfId="0" applyNumberFormat="1"/>
    <xf numFmtId="164" fontId="2" fillId="0" borderId="13" xfId="1" applyNumberFormat="1" applyFont="1" applyFill="1" applyBorder="1" applyAlignment="1" applyProtection="1">
      <protection hidden="1"/>
    </xf>
    <xf numFmtId="166" fontId="7" fillId="0" borderId="4" xfId="1" applyNumberFormat="1" applyFont="1" applyFill="1" applyBorder="1" applyAlignment="1" applyProtection="1">
      <alignment wrapText="1"/>
      <protection hidden="1"/>
    </xf>
    <xf numFmtId="166" fontId="7" fillId="0" borderId="4" xfId="0" applyNumberFormat="1" applyFont="1" applyFill="1" applyBorder="1" applyAlignment="1" applyProtection="1">
      <alignment wrapText="1"/>
      <protection hidden="1"/>
    </xf>
    <xf numFmtId="166" fontId="7" fillId="0" borderId="12" xfId="1" applyNumberFormat="1" applyFont="1" applyFill="1" applyBorder="1" applyAlignment="1" applyProtection="1">
      <alignment wrapText="1"/>
      <protection hidden="1"/>
    </xf>
    <xf numFmtId="0" fontId="3" fillId="0" borderId="8" xfId="0" applyNumberFormat="1" applyFont="1" applyFill="1" applyBorder="1" applyAlignment="1" applyProtection="1">
      <protection hidden="1"/>
    </xf>
    <xf numFmtId="0" fontId="3" fillId="0" borderId="5" xfId="0" applyNumberFormat="1" applyFont="1" applyFill="1" applyBorder="1" applyAlignment="1" applyProtection="1">
      <alignment horizontal="center" vertical="center"/>
      <protection hidden="1"/>
    </xf>
    <xf numFmtId="0" fontId="5" fillId="0" borderId="14" xfId="0" applyNumberFormat="1" applyFont="1" applyFill="1" applyBorder="1" applyAlignment="1" applyProtection="1">
      <alignment horizontal="centerContinuous"/>
      <protection hidden="1"/>
    </xf>
    <xf numFmtId="0" fontId="5" fillId="0" borderId="16" xfId="0" applyNumberFormat="1" applyFont="1" applyFill="1" applyBorder="1" applyAlignment="1" applyProtection="1">
      <alignment horizontal="centerContinuous"/>
      <protection hidden="1"/>
    </xf>
    <xf numFmtId="164" fontId="2" fillId="0" borderId="6" xfId="0" applyNumberFormat="1" applyFont="1" applyFill="1" applyBorder="1" applyAlignment="1" applyProtection="1">
      <protection hidden="1"/>
    </xf>
    <xf numFmtId="0" fontId="0" fillId="0" borderId="0" xfId="0"/>
    <xf numFmtId="164" fontId="6" fillId="0" borderId="16" xfId="0" applyNumberFormat="1" applyFont="1" applyFill="1" applyBorder="1" applyAlignment="1" applyProtection="1">
      <protection hidden="1"/>
    </xf>
    <xf numFmtId="164" fontId="6" fillId="0" borderId="17" xfId="0" applyNumberFormat="1" applyFont="1" applyFill="1" applyBorder="1" applyAlignment="1" applyProtection="1">
      <protection hidden="1"/>
    </xf>
    <xf numFmtId="166" fontId="7" fillId="0" borderId="4" xfId="0" applyNumberFormat="1" applyFont="1" applyFill="1" applyBorder="1" applyAlignment="1" applyProtection="1">
      <alignment wrapText="1"/>
      <protection hidden="1"/>
    </xf>
    <xf numFmtId="166" fontId="7" fillId="0" borderId="12" xfId="0" applyNumberFormat="1" applyFont="1" applyFill="1" applyBorder="1" applyAlignment="1" applyProtection="1">
      <alignment wrapText="1"/>
      <protection hidden="1"/>
    </xf>
    <xf numFmtId="0" fontId="0" fillId="0" borderId="0" xfId="0"/>
    <xf numFmtId="0" fontId="6" fillId="0" borderId="22" xfId="0" applyFont="1" applyFill="1" applyBorder="1" applyAlignment="1" applyProtection="1">
      <protection hidden="1"/>
    </xf>
    <xf numFmtId="164" fontId="3" fillId="0" borderId="3" xfId="1" applyNumberFormat="1" applyFont="1" applyFill="1" applyBorder="1" applyAlignment="1" applyProtection="1">
      <protection hidden="1"/>
    </xf>
    <xf numFmtId="164" fontId="2" fillId="0" borderId="1" xfId="1" applyNumberFormat="1" applyFont="1" applyFill="1" applyBorder="1" applyAlignment="1" applyProtection="1">
      <protection hidden="1"/>
    </xf>
    <xf numFmtId="164" fontId="3" fillId="0" borderId="21" xfId="1" applyNumberFormat="1" applyFont="1" applyFill="1" applyBorder="1" applyAlignment="1" applyProtection="1">
      <protection hidden="1"/>
    </xf>
    <xf numFmtId="0" fontId="6" fillId="0" borderId="22" xfId="0" applyNumberFormat="1" applyFont="1" applyFill="1" applyBorder="1" applyAlignment="1" applyProtection="1">
      <protection hidden="1"/>
    </xf>
    <xf numFmtId="165" fontId="3" fillId="0" borderId="16" xfId="1" applyNumberFormat="1" applyFont="1" applyFill="1" applyBorder="1" applyAlignment="1" applyProtection="1">
      <alignment horizontal="right"/>
      <protection hidden="1"/>
    </xf>
    <xf numFmtId="165" fontId="3" fillId="0" borderId="16" xfId="1" applyNumberFormat="1" applyFont="1" applyFill="1" applyBorder="1" applyAlignment="1" applyProtection="1">
      <protection hidden="1"/>
    </xf>
    <xf numFmtId="0" fontId="0" fillId="0" borderId="0" xfId="0" applyFill="1"/>
    <xf numFmtId="164" fontId="2" fillId="0" borderId="1" xfId="1" applyNumberFormat="1" applyFont="1" applyFill="1" applyBorder="1" applyAlignment="1" applyProtection="1">
      <protection hidden="1"/>
    </xf>
    <xf numFmtId="164" fontId="2" fillId="0" borderId="1" xfId="1" applyNumberFormat="1" applyFont="1" applyFill="1" applyBorder="1" applyAlignment="1" applyProtection="1">
      <protection hidden="1"/>
    </xf>
    <xf numFmtId="164" fontId="3" fillId="0" borderId="21" xfId="1" applyNumberFormat="1" applyFont="1" applyFill="1" applyBorder="1" applyAlignment="1" applyProtection="1">
      <protection hidden="1"/>
    </xf>
    <xf numFmtId="164" fontId="3" fillId="0" borderId="3" xfId="1" applyNumberFormat="1" applyFont="1" applyFill="1" applyBorder="1" applyAlignment="1" applyProtection="1">
      <protection hidden="1"/>
    </xf>
    <xf numFmtId="164" fontId="2" fillId="0" borderId="1" xfId="1" applyNumberFormat="1" applyFont="1" applyFill="1" applyBorder="1" applyAlignment="1" applyProtection="1">
      <protection hidden="1"/>
    </xf>
    <xf numFmtId="164" fontId="3" fillId="0" borderId="3" xfId="1" applyNumberFormat="1" applyFont="1" applyFill="1" applyBorder="1" applyAlignment="1" applyProtection="1">
      <protection hidden="1"/>
    </xf>
    <xf numFmtId="164" fontId="2" fillId="0" borderId="1" xfId="1" applyNumberFormat="1" applyFont="1" applyFill="1" applyBorder="1" applyAlignment="1" applyProtection="1">
      <protection hidden="1"/>
    </xf>
    <xf numFmtId="164" fontId="3" fillId="0" borderId="3" xfId="1" applyNumberFormat="1" applyFont="1" applyFill="1" applyBorder="1" applyAlignment="1" applyProtection="1">
      <protection hidden="1"/>
    </xf>
    <xf numFmtId="164" fontId="2" fillId="0" borderId="1" xfId="1" applyNumberFormat="1" applyFont="1" applyFill="1" applyBorder="1" applyAlignment="1" applyProtection="1">
      <protection hidden="1"/>
    </xf>
    <xf numFmtId="0" fontId="10" fillId="0" borderId="18" xfId="0" applyNumberFormat="1" applyFont="1" applyFill="1" applyBorder="1" applyAlignment="1" applyProtection="1">
      <alignment horizontal="center"/>
      <protection hidden="1"/>
    </xf>
    <xf numFmtId="0" fontId="5" fillId="0" borderId="15" xfId="0" applyNumberFormat="1" applyFont="1" applyFill="1" applyBorder="1" applyAlignment="1" applyProtection="1">
      <alignment horizontal="center"/>
      <protection hidden="1"/>
    </xf>
    <xf numFmtId="0" fontId="5" fillId="0" borderId="19" xfId="0" applyNumberFormat="1" applyFont="1" applyFill="1" applyBorder="1" applyAlignment="1" applyProtection="1">
      <alignment horizontal="center"/>
      <protection hidden="1"/>
    </xf>
    <xf numFmtId="0" fontId="11" fillId="0" borderId="0" xfId="0" applyFont="1" applyFill="1" applyAlignment="1" applyProtection="1">
      <alignment horizontal="center" wrapText="1"/>
      <protection hidden="1"/>
    </xf>
    <xf numFmtId="0" fontId="12" fillId="0" borderId="18" xfId="0" applyFont="1" applyFill="1" applyBorder="1" applyAlignment="1" applyProtection="1">
      <alignment horizontal="center"/>
      <protection hidden="1"/>
    </xf>
    <xf numFmtId="0" fontId="12" fillId="0" borderId="15" xfId="0" applyFont="1" applyFill="1" applyBorder="1" applyAlignment="1" applyProtection="1">
      <alignment horizontal="center"/>
      <protection hidden="1"/>
    </xf>
    <xf numFmtId="0" fontId="12" fillId="0" borderId="20" xfId="0" applyFont="1" applyFill="1" applyBorder="1" applyAlignment="1" applyProtection="1">
      <alignment horizontal="center"/>
      <protection hidden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ET53"/>
  <sheetViews>
    <sheetView showGridLines="0" tabSelected="1" workbookViewId="0">
      <selection activeCell="A55" sqref="A55"/>
    </sheetView>
  </sheetViews>
  <sheetFormatPr defaultColWidth="9.1640625" defaultRowHeight="11.25" x14ac:dyDescent="0.2"/>
  <cols>
    <col min="1" max="1" width="45.5" customWidth="1"/>
    <col min="2" max="2" width="7.1640625" customWidth="1"/>
    <col min="3" max="3" width="17" customWidth="1"/>
    <col min="4" max="4" width="17.5" customWidth="1"/>
    <col min="5" max="5" width="9.1640625" customWidth="1"/>
    <col min="6" max="6" width="16.5" customWidth="1"/>
    <col min="7" max="7" width="16.1640625" customWidth="1"/>
    <col min="8" max="8" width="9.1640625" customWidth="1"/>
    <col min="9" max="9" width="15.5" customWidth="1"/>
    <col min="10" max="10" width="12.6640625" customWidth="1"/>
    <col min="11" max="11" width="17.5" customWidth="1"/>
    <col min="12" max="12" width="12.33203125" customWidth="1"/>
    <col min="13" max="226" width="9.1640625" customWidth="1"/>
  </cols>
  <sheetData>
    <row r="1" spans="1:12 16374:16374" ht="47.25" customHeight="1" x14ac:dyDescent="0.2">
      <c r="A1" s="57" t="s">
        <v>53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 16374:16374" s="8" customFormat="1" ht="10.9" customHeight="1" thickBot="1" x14ac:dyDescent="0.25">
      <c r="A2" s="4"/>
      <c r="B2" s="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 16374:16374" ht="26.1" customHeight="1" thickBot="1" x14ac:dyDescent="0.25">
      <c r="A3" s="28"/>
      <c r="B3" s="29"/>
      <c r="C3" s="54" t="s">
        <v>45</v>
      </c>
      <c r="D3" s="55"/>
      <c r="E3" s="56"/>
      <c r="F3" s="54" t="s">
        <v>46</v>
      </c>
      <c r="G3" s="55"/>
      <c r="H3" s="56"/>
      <c r="I3" s="58" t="s">
        <v>48</v>
      </c>
      <c r="J3" s="59"/>
      <c r="K3" s="59"/>
      <c r="L3" s="60"/>
    </row>
    <row r="4" spans="1:12 16374:16374" ht="49.7" customHeight="1" x14ac:dyDescent="0.2">
      <c r="A4" s="26"/>
      <c r="B4" s="27" t="s">
        <v>0</v>
      </c>
      <c r="C4" s="9" t="s">
        <v>54</v>
      </c>
      <c r="D4" s="10" t="s">
        <v>55</v>
      </c>
      <c r="E4" s="6" t="s">
        <v>40</v>
      </c>
      <c r="F4" s="9" t="s">
        <v>51</v>
      </c>
      <c r="G4" s="10" t="s">
        <v>52</v>
      </c>
      <c r="H4" s="6" t="s">
        <v>40</v>
      </c>
      <c r="I4" s="9" t="s">
        <v>49</v>
      </c>
      <c r="J4" s="7" t="s">
        <v>47</v>
      </c>
      <c r="K4" s="9" t="s">
        <v>50</v>
      </c>
      <c r="L4" s="14" t="s">
        <v>47</v>
      </c>
    </row>
    <row r="5" spans="1:12 16374:16374" ht="10.9" customHeight="1" thickBot="1" x14ac:dyDescent="0.25">
      <c r="A5" s="15">
        <v>1</v>
      </c>
      <c r="B5" s="16">
        <v>2</v>
      </c>
      <c r="C5" s="17">
        <v>6</v>
      </c>
      <c r="D5" s="17">
        <v>7</v>
      </c>
      <c r="E5" s="17">
        <v>8</v>
      </c>
      <c r="F5" s="17">
        <v>6</v>
      </c>
      <c r="G5" s="17">
        <v>7</v>
      </c>
      <c r="H5" s="17">
        <v>8</v>
      </c>
      <c r="I5" s="18">
        <v>9</v>
      </c>
      <c r="J5" s="18">
        <v>10</v>
      </c>
      <c r="K5" s="19">
        <v>11</v>
      </c>
      <c r="L5" s="20">
        <v>12</v>
      </c>
    </row>
    <row r="6" spans="1:12 16374:16374" x14ac:dyDescent="0.2">
      <c r="A6" s="12" t="s">
        <v>1</v>
      </c>
      <c r="B6" s="13">
        <v>100</v>
      </c>
      <c r="C6" s="47">
        <v>231061586.96000001</v>
      </c>
      <c r="D6" s="47">
        <v>102873787.03</v>
      </c>
      <c r="E6" s="11">
        <f>D6*100/C6</f>
        <v>44.522236856188862</v>
      </c>
      <c r="F6" s="40">
        <v>198892171.72999999</v>
      </c>
      <c r="G6" s="40">
        <f>93197417.35-2655570</f>
        <v>90541847.349999994</v>
      </c>
      <c r="H6" s="11">
        <f>G6*100/F6</f>
        <v>45.523082463452774</v>
      </c>
      <c r="I6" s="11">
        <f>C6-F6</f>
        <v>32169415.230000019</v>
      </c>
      <c r="J6" s="11">
        <f>C6*100/F6</f>
        <v>116.1742993453109</v>
      </c>
      <c r="K6" s="11">
        <f>D6-G6</f>
        <v>12331939.680000007</v>
      </c>
      <c r="L6" s="11">
        <f>D6*100/G6</f>
        <v>113.62015470297338</v>
      </c>
      <c r="XET6" s="21">
        <f t="shared" ref="XET6:XET48" si="0">SUM(B6:XES6)</f>
        <v>667871167.81977355</v>
      </c>
    </row>
    <row r="7" spans="1:12 16374:16374" ht="33.75" x14ac:dyDescent="0.2">
      <c r="A7" s="23" t="s">
        <v>2</v>
      </c>
      <c r="B7" s="24">
        <v>102</v>
      </c>
      <c r="C7" s="46">
        <v>2557773.0099999998</v>
      </c>
      <c r="D7" s="46">
        <v>1092017.22</v>
      </c>
      <c r="E7" s="11">
        <f t="shared" ref="E7:E48" si="1">D7*100/C7</f>
        <v>42.694062988802905</v>
      </c>
      <c r="F7" s="39">
        <v>2071137.05</v>
      </c>
      <c r="G7" s="39">
        <v>975963.09</v>
      </c>
      <c r="H7" s="11">
        <f t="shared" ref="H7:H21" si="2">G7*100/F7</f>
        <v>47.122091220375779</v>
      </c>
      <c r="I7" s="11">
        <f>C7-F7</f>
        <v>486635.95999999973</v>
      </c>
      <c r="J7" s="11">
        <f t="shared" ref="J7:J48" si="3">C7*100/F7</f>
        <v>123.49607719102895</v>
      </c>
      <c r="K7" s="11">
        <f t="shared" ref="K7:K48" si="4">D7-G7</f>
        <v>116054.13</v>
      </c>
      <c r="L7" s="11">
        <f t="shared" ref="L7:L48" si="5">D7*100/G7</f>
        <v>111.891241706692</v>
      </c>
      <c r="XET7" s="21">
        <f t="shared" si="0"/>
        <v>7300007.6634731069</v>
      </c>
    </row>
    <row r="8" spans="1:12 16374:16374" ht="45" x14ac:dyDescent="0.2">
      <c r="A8" s="23" t="s">
        <v>3</v>
      </c>
      <c r="B8" s="24">
        <v>103</v>
      </c>
      <c r="C8" s="46">
        <v>3522487.11</v>
      </c>
      <c r="D8" s="46">
        <v>1587975.47</v>
      </c>
      <c r="E8" s="11">
        <f t="shared" si="1"/>
        <v>45.081086755204623</v>
      </c>
      <c r="F8" s="39">
        <v>2498183.88</v>
      </c>
      <c r="G8" s="39">
        <v>1078487.22</v>
      </c>
      <c r="H8" s="11">
        <f t="shared" si="2"/>
        <v>43.170850177769942</v>
      </c>
      <c r="I8" s="11">
        <f t="shared" ref="I8:I47" si="6">C8-F8</f>
        <v>1024303.23</v>
      </c>
      <c r="J8" s="11">
        <f t="shared" si="3"/>
        <v>141.00191495911824</v>
      </c>
      <c r="K8" s="11">
        <f t="shared" si="4"/>
        <v>509488.25</v>
      </c>
      <c r="L8" s="11">
        <f t="shared" si="5"/>
        <v>147.24100949476249</v>
      </c>
      <c r="XET8" s="21">
        <f t="shared" si="0"/>
        <v>10221404.654861387</v>
      </c>
    </row>
    <row r="9" spans="1:12 16374:16374" ht="45" x14ac:dyDescent="0.2">
      <c r="A9" s="23" t="s">
        <v>4</v>
      </c>
      <c r="B9" s="24">
        <v>104</v>
      </c>
      <c r="C9" s="46">
        <v>112074278.04000001</v>
      </c>
      <c r="D9" s="46">
        <v>48654488.850000001</v>
      </c>
      <c r="E9" s="11">
        <f t="shared" si="1"/>
        <v>43.412716727592844</v>
      </c>
      <c r="F9" s="39">
        <v>95377210.310000002</v>
      </c>
      <c r="G9" s="39">
        <v>43737101.469999999</v>
      </c>
      <c r="H9" s="11">
        <f t="shared" si="2"/>
        <v>45.85697288465807</v>
      </c>
      <c r="I9" s="11">
        <f t="shared" si="6"/>
        <v>16697067.730000004</v>
      </c>
      <c r="J9" s="11">
        <f t="shared" si="3"/>
        <v>117.50634944734735</v>
      </c>
      <c r="K9" s="11">
        <f t="shared" si="4"/>
        <v>4917387.3800000027</v>
      </c>
      <c r="L9" s="11">
        <f t="shared" si="5"/>
        <v>111.24305730084312</v>
      </c>
      <c r="XET9" s="21">
        <f t="shared" si="0"/>
        <v>321457955.79909635</v>
      </c>
    </row>
    <row r="10" spans="1:12 16374:16374" x14ac:dyDescent="0.2">
      <c r="A10" s="23" t="s">
        <v>5</v>
      </c>
      <c r="B10" s="24">
        <v>105</v>
      </c>
      <c r="C10" s="46">
        <v>79563</v>
      </c>
      <c r="D10" s="46">
        <v>79563</v>
      </c>
      <c r="E10" s="11">
        <f t="shared" si="1"/>
        <v>100</v>
      </c>
      <c r="F10" s="39">
        <v>6439.4</v>
      </c>
      <c r="G10" s="39">
        <v>6439.4</v>
      </c>
      <c r="H10" s="11">
        <f t="shared" si="2"/>
        <v>100</v>
      </c>
      <c r="I10" s="11">
        <f t="shared" si="6"/>
        <v>73123.600000000006</v>
      </c>
      <c r="J10" s="11" t="s">
        <v>56</v>
      </c>
      <c r="K10" s="11">
        <f t="shared" si="4"/>
        <v>73123.600000000006</v>
      </c>
      <c r="L10" s="11" t="s">
        <v>56</v>
      </c>
      <c r="XET10" s="21">
        <f t="shared" si="0"/>
        <v>318557</v>
      </c>
    </row>
    <row r="11" spans="1:12 16374:16374" ht="33.75" x14ac:dyDescent="0.2">
      <c r="A11" s="23" t="s">
        <v>6</v>
      </c>
      <c r="B11" s="24">
        <v>106</v>
      </c>
      <c r="C11" s="46">
        <v>20636021.579999998</v>
      </c>
      <c r="D11" s="46">
        <v>8258308.8399999999</v>
      </c>
      <c r="E11" s="11">
        <f t="shared" si="1"/>
        <v>40.018899999619016</v>
      </c>
      <c r="F11" s="39">
        <v>17860686.18</v>
      </c>
      <c r="G11" s="39">
        <v>7415998.5700000003</v>
      </c>
      <c r="H11" s="11">
        <f t="shared" si="2"/>
        <v>41.521353072673492</v>
      </c>
      <c r="I11" s="11">
        <f t="shared" si="6"/>
        <v>2775335.3999999985</v>
      </c>
      <c r="J11" s="11">
        <f t="shared" si="3"/>
        <v>115.53879493783255</v>
      </c>
      <c r="K11" s="11">
        <f t="shared" si="4"/>
        <v>842310.26999999955</v>
      </c>
      <c r="L11" s="11">
        <f t="shared" si="5"/>
        <v>111.35801553963891</v>
      </c>
      <c r="XET11" s="21">
        <f t="shared" si="0"/>
        <v>57789075.277063549</v>
      </c>
    </row>
    <row r="12" spans="1:12 16374:16374" s="31" customFormat="1" ht="22.5" x14ac:dyDescent="0.2">
      <c r="A12" s="23" t="s">
        <v>42</v>
      </c>
      <c r="B12" s="34">
        <v>107</v>
      </c>
      <c r="C12" s="45">
        <v>0</v>
      </c>
      <c r="D12" s="45">
        <v>0</v>
      </c>
      <c r="E12" s="11"/>
      <c r="F12" s="39">
        <v>2655570</v>
      </c>
      <c r="G12" s="39">
        <v>0</v>
      </c>
      <c r="H12" s="11">
        <f t="shared" si="2"/>
        <v>0</v>
      </c>
      <c r="I12" s="11">
        <f t="shared" si="6"/>
        <v>-2655570</v>
      </c>
      <c r="J12" s="11"/>
      <c r="K12" s="11"/>
      <c r="L12" s="11"/>
      <c r="XET12" s="21"/>
    </row>
    <row r="13" spans="1:12 16374:16374" x14ac:dyDescent="0.2">
      <c r="A13" s="23" t="s">
        <v>7</v>
      </c>
      <c r="B13" s="24">
        <v>111</v>
      </c>
      <c r="C13" s="49">
        <v>1000000</v>
      </c>
      <c r="D13" s="49">
        <v>0</v>
      </c>
      <c r="E13" s="11">
        <f t="shared" si="1"/>
        <v>0</v>
      </c>
      <c r="F13" s="39">
        <v>1139950</v>
      </c>
      <c r="G13" s="39">
        <v>0</v>
      </c>
      <c r="H13" s="11">
        <f t="shared" si="2"/>
        <v>0</v>
      </c>
      <c r="I13" s="11">
        <f t="shared" si="6"/>
        <v>-139950</v>
      </c>
      <c r="J13" s="11">
        <f t="shared" si="3"/>
        <v>87.723145752006673</v>
      </c>
      <c r="K13" s="11"/>
      <c r="L13" s="11"/>
      <c r="XET13" s="21">
        <f t="shared" si="0"/>
        <v>2000198.723145752</v>
      </c>
    </row>
    <row r="14" spans="1:12 16374:16374" x14ac:dyDescent="0.2">
      <c r="A14" s="23" t="s">
        <v>8</v>
      </c>
      <c r="B14" s="24">
        <v>113</v>
      </c>
      <c r="C14" s="49">
        <v>91191464.219999999</v>
      </c>
      <c r="D14" s="49">
        <v>43201433.649999999</v>
      </c>
      <c r="E14" s="11">
        <f t="shared" si="1"/>
        <v>47.374427003141719</v>
      </c>
      <c r="F14" s="39">
        <v>77282994.909999996</v>
      </c>
      <c r="G14" s="39">
        <v>37327857.600000001</v>
      </c>
      <c r="H14" s="11">
        <f t="shared" si="2"/>
        <v>48.300221340374037</v>
      </c>
      <c r="I14" s="11">
        <f t="shared" si="6"/>
        <v>13908469.310000002</v>
      </c>
      <c r="J14" s="11">
        <f t="shared" si="3"/>
        <v>117.99680424677787</v>
      </c>
      <c r="K14" s="11">
        <f t="shared" si="4"/>
        <v>5873576.049999997</v>
      </c>
      <c r="L14" s="11">
        <f t="shared" si="5"/>
        <v>115.73510088079632</v>
      </c>
      <c r="XET14" s="21">
        <f t="shared" si="0"/>
        <v>268786238.14655346</v>
      </c>
    </row>
    <row r="15" spans="1:12 16374:16374" x14ac:dyDescent="0.2">
      <c r="A15" s="5" t="s">
        <v>9</v>
      </c>
      <c r="B15" s="3">
        <v>200</v>
      </c>
      <c r="C15" s="48">
        <v>1738712.45</v>
      </c>
      <c r="D15" s="48">
        <v>628768.31999999995</v>
      </c>
      <c r="E15" s="11">
        <f t="shared" si="1"/>
        <v>36.162869829338369</v>
      </c>
      <c r="F15" s="38">
        <v>1673290.91</v>
      </c>
      <c r="G15" s="38">
        <v>730277.2</v>
      </c>
      <c r="H15" s="11">
        <f t="shared" si="2"/>
        <v>43.643170212404968</v>
      </c>
      <c r="I15" s="11">
        <f t="shared" si="6"/>
        <v>65421.540000000037</v>
      </c>
      <c r="J15" s="11">
        <f>C15*100/F15</f>
        <v>103.90975290722162</v>
      </c>
      <c r="K15" s="11">
        <f>D15-G15</f>
        <v>-101508.88</v>
      </c>
      <c r="L15" s="11">
        <f t="shared" si="5"/>
        <v>86.099952182541088</v>
      </c>
      <c r="XET15" s="21">
        <f t="shared" si="0"/>
        <v>4735431.3557451321</v>
      </c>
    </row>
    <row r="16" spans="1:12 16374:16374" x14ac:dyDescent="0.2">
      <c r="A16" s="23" t="s">
        <v>10</v>
      </c>
      <c r="B16" s="24">
        <v>203</v>
      </c>
      <c r="C16" s="49">
        <v>1738712.45</v>
      </c>
      <c r="D16" s="49">
        <v>628768.31999999995</v>
      </c>
      <c r="E16" s="11">
        <f t="shared" si="1"/>
        <v>36.162869829338369</v>
      </c>
      <c r="F16" s="39">
        <v>1673290.91</v>
      </c>
      <c r="G16" s="39">
        <v>730277.2</v>
      </c>
      <c r="H16" s="11">
        <f t="shared" si="2"/>
        <v>43.643170212404968</v>
      </c>
      <c r="I16" s="11">
        <f t="shared" si="6"/>
        <v>65421.540000000037</v>
      </c>
      <c r="J16" s="11">
        <f t="shared" si="3"/>
        <v>103.90975290722162</v>
      </c>
      <c r="K16" s="11">
        <f t="shared" si="4"/>
        <v>-101508.88</v>
      </c>
      <c r="L16" s="11">
        <f t="shared" si="5"/>
        <v>86.099952182541088</v>
      </c>
      <c r="XET16" s="21">
        <f t="shared" si="0"/>
        <v>4735434.3557451321</v>
      </c>
    </row>
    <row r="17" spans="1:12 16374:16374" ht="22.5" x14ac:dyDescent="0.2">
      <c r="A17" s="5" t="s">
        <v>11</v>
      </c>
      <c r="B17" s="3">
        <v>300</v>
      </c>
      <c r="C17" s="48">
        <v>14962241.99</v>
      </c>
      <c r="D17" s="48">
        <v>7073555.54</v>
      </c>
      <c r="E17" s="11">
        <f t="shared" si="1"/>
        <v>47.27604021327555</v>
      </c>
      <c r="F17" s="38">
        <v>12548430.51</v>
      </c>
      <c r="G17" s="38">
        <v>5750212.2599999998</v>
      </c>
      <c r="H17" s="11">
        <f t="shared" si="2"/>
        <v>45.824155103840155</v>
      </c>
      <c r="I17" s="11">
        <f t="shared" si="6"/>
        <v>2413811.4800000004</v>
      </c>
      <c r="J17" s="11">
        <f t="shared" si="3"/>
        <v>119.23596323919875</v>
      </c>
      <c r="K17" s="11">
        <f t="shared" si="4"/>
        <v>1323343.2800000003</v>
      </c>
      <c r="L17" s="11">
        <f t="shared" si="5"/>
        <v>123.01381618910882</v>
      </c>
      <c r="XET17" s="21">
        <f t="shared" si="0"/>
        <v>44072230.409974754</v>
      </c>
    </row>
    <row r="18" spans="1:12 16374:16374" x14ac:dyDescent="0.2">
      <c r="A18" s="23" t="s">
        <v>12</v>
      </c>
      <c r="B18" s="24">
        <v>309</v>
      </c>
      <c r="C18" s="49">
        <v>326882</v>
      </c>
      <c r="D18" s="49">
        <v>0</v>
      </c>
      <c r="E18" s="11">
        <f t="shared" si="1"/>
        <v>0</v>
      </c>
      <c r="F18" s="39">
        <v>300000</v>
      </c>
      <c r="G18" s="39">
        <v>0</v>
      </c>
      <c r="H18" s="11">
        <f t="shared" si="2"/>
        <v>0</v>
      </c>
      <c r="I18" s="11">
        <f t="shared" si="6"/>
        <v>26882</v>
      </c>
      <c r="J18" s="11">
        <f t="shared" si="3"/>
        <v>108.96066666666667</v>
      </c>
      <c r="K18" s="11"/>
      <c r="L18" s="11"/>
      <c r="XET18" s="21">
        <f t="shared" si="0"/>
        <v>654181.96066666662</v>
      </c>
    </row>
    <row r="19" spans="1:12 16374:16374" ht="33.75" x14ac:dyDescent="0.2">
      <c r="A19" s="23" t="s">
        <v>13</v>
      </c>
      <c r="B19" s="24">
        <v>310</v>
      </c>
      <c r="C19" s="49">
        <v>14635359.99</v>
      </c>
      <c r="D19" s="49">
        <v>7073555.54</v>
      </c>
      <c r="E19" s="11">
        <f t="shared" si="1"/>
        <v>48.33195455959536</v>
      </c>
      <c r="F19" s="39">
        <v>12248430.51</v>
      </c>
      <c r="G19" s="39">
        <v>5750212.2599999998</v>
      </c>
      <c r="H19" s="11">
        <f t="shared" si="2"/>
        <v>46.946523110086211</v>
      </c>
      <c r="I19" s="11">
        <f t="shared" si="6"/>
        <v>2386929.4800000004</v>
      </c>
      <c r="J19" s="11">
        <f t="shared" si="3"/>
        <v>119.48763539990888</v>
      </c>
      <c r="K19" s="11">
        <f t="shared" si="4"/>
        <v>1323343.2800000003</v>
      </c>
      <c r="L19" s="11">
        <f t="shared" si="5"/>
        <v>123.01381618910882</v>
      </c>
      <c r="XET19" s="21">
        <f t="shared" si="0"/>
        <v>43418478.83992926</v>
      </c>
    </row>
    <row r="20" spans="1:12 16374:16374" x14ac:dyDescent="0.2">
      <c r="A20" s="5" t="s">
        <v>14</v>
      </c>
      <c r="B20" s="3">
        <v>400</v>
      </c>
      <c r="C20" s="48">
        <v>145389753.49000001</v>
      </c>
      <c r="D20" s="48">
        <v>19934908.969999999</v>
      </c>
      <c r="E20" s="11">
        <f t="shared" si="1"/>
        <v>13.711357569205271</v>
      </c>
      <c r="F20" s="38">
        <v>116934242.84</v>
      </c>
      <c r="G20" s="38">
        <v>31859430.300000001</v>
      </c>
      <c r="H20" s="11">
        <f t="shared" si="2"/>
        <v>27.24559506798445</v>
      </c>
      <c r="I20" s="11">
        <f t="shared" si="6"/>
        <v>28455510.650000006</v>
      </c>
      <c r="J20" s="11">
        <f t="shared" si="3"/>
        <v>124.33462599055385</v>
      </c>
      <c r="K20" s="11">
        <f t="shared" si="4"/>
        <v>-11924521.330000002</v>
      </c>
      <c r="L20" s="11">
        <f t="shared" si="5"/>
        <v>62.571454612608058</v>
      </c>
      <c r="XET20" s="21">
        <f t="shared" si="0"/>
        <v>330649952.78303331</v>
      </c>
    </row>
    <row r="21" spans="1:12 16374:16374" x14ac:dyDescent="0.2">
      <c r="A21" s="23" t="s">
        <v>15</v>
      </c>
      <c r="B21" s="24">
        <v>405</v>
      </c>
      <c r="C21" s="49">
        <v>8122891.4000000004</v>
      </c>
      <c r="D21" s="49">
        <v>3548981.63</v>
      </c>
      <c r="E21" s="11">
        <f t="shared" si="1"/>
        <v>43.691112625240805</v>
      </c>
      <c r="F21" s="39">
        <v>7399450.5700000003</v>
      </c>
      <c r="G21" s="39">
        <v>3548203.04</v>
      </c>
      <c r="H21" s="11">
        <f t="shared" si="2"/>
        <v>47.952250054695611</v>
      </c>
      <c r="I21" s="11">
        <f t="shared" si="6"/>
        <v>723440.83000000007</v>
      </c>
      <c r="J21" s="11">
        <f t="shared" si="3"/>
        <v>109.77695334479408</v>
      </c>
      <c r="K21" s="11">
        <f t="shared" si="4"/>
        <v>778.58999999985099</v>
      </c>
      <c r="L21" s="11">
        <f t="shared" si="5"/>
        <v>100.02194322002497</v>
      </c>
      <c r="XET21" s="21">
        <f t="shared" si="0"/>
        <v>23344452.50225924</v>
      </c>
    </row>
    <row r="22" spans="1:12 16374:16374" x14ac:dyDescent="0.2">
      <c r="A22" s="23" t="s">
        <v>16</v>
      </c>
      <c r="B22" s="24">
        <v>409</v>
      </c>
      <c r="C22" s="49">
        <v>136787312.09</v>
      </c>
      <c r="D22" s="49">
        <v>16202177.34</v>
      </c>
      <c r="E22" s="11">
        <f t="shared" si="1"/>
        <v>11.844795465634769</v>
      </c>
      <c r="F22" s="39">
        <v>108506908.93000001</v>
      </c>
      <c r="G22" s="39">
        <v>28101477.260000002</v>
      </c>
      <c r="H22" s="11">
        <f t="shared" ref="H22:H48" si="7">G22*100/F22</f>
        <v>25.898329919368386</v>
      </c>
      <c r="I22" s="11">
        <f t="shared" si="6"/>
        <v>28280403.159999996</v>
      </c>
      <c r="J22" s="11">
        <f t="shared" si="3"/>
        <v>126.06322808277973</v>
      </c>
      <c r="K22" s="11">
        <f t="shared" si="4"/>
        <v>-11899299.920000002</v>
      </c>
      <c r="L22" s="11">
        <f t="shared" si="5"/>
        <v>57.655963030322198</v>
      </c>
      <c r="XET22" s="21">
        <f t="shared" si="0"/>
        <v>305979609.32231647</v>
      </c>
    </row>
    <row r="23" spans="1:12 16374:16374" ht="23.25" customHeight="1" x14ac:dyDescent="0.2">
      <c r="A23" s="23" t="s">
        <v>17</v>
      </c>
      <c r="B23" s="24">
        <v>412</v>
      </c>
      <c r="C23" s="49">
        <v>479550</v>
      </c>
      <c r="D23" s="49">
        <v>183750</v>
      </c>
      <c r="E23" s="11">
        <f t="shared" si="1"/>
        <v>38.317172349077261</v>
      </c>
      <c r="F23" s="39">
        <v>1027883.34</v>
      </c>
      <c r="G23" s="39">
        <v>209750</v>
      </c>
      <c r="H23" s="11">
        <f t="shared" si="7"/>
        <v>20.406012223138084</v>
      </c>
      <c r="I23" s="11">
        <f t="shared" si="6"/>
        <v>-548333.34</v>
      </c>
      <c r="J23" s="11">
        <f t="shared" si="3"/>
        <v>46.654127111350981</v>
      </c>
      <c r="K23" s="11">
        <f t="shared" si="4"/>
        <v>-26000</v>
      </c>
      <c r="L23" s="11">
        <f t="shared" si="5"/>
        <v>87.604290822407634</v>
      </c>
      <c r="XET23" s="21">
        <f t="shared" si="0"/>
        <v>1327204.981602506</v>
      </c>
    </row>
    <row r="24" spans="1:12 16374:16374" x14ac:dyDescent="0.2">
      <c r="A24" s="5" t="s">
        <v>18</v>
      </c>
      <c r="B24" s="3">
        <v>500</v>
      </c>
      <c r="C24" s="50">
        <v>88964050.950000003</v>
      </c>
      <c r="D24" s="50">
        <v>16759114.380000001</v>
      </c>
      <c r="E24" s="11">
        <f t="shared" si="1"/>
        <v>18.838074706623956</v>
      </c>
      <c r="F24" s="38">
        <v>65819371.350000001</v>
      </c>
      <c r="G24" s="38">
        <v>27429596.18</v>
      </c>
      <c r="H24" s="11">
        <f t="shared" si="7"/>
        <v>41.674047651018775</v>
      </c>
      <c r="I24" s="11">
        <f t="shared" si="6"/>
        <v>23144679.600000001</v>
      </c>
      <c r="J24" s="11">
        <f t="shared" si="3"/>
        <v>135.16393293537587</v>
      </c>
      <c r="K24" s="11">
        <f t="shared" si="4"/>
        <v>-10670481.799999999</v>
      </c>
      <c r="L24" s="11">
        <f t="shared" si="5"/>
        <v>61.098655153442365</v>
      </c>
      <c r="XET24" s="21">
        <f t="shared" si="0"/>
        <v>211447087.43471047</v>
      </c>
    </row>
    <row r="25" spans="1:12 16374:16374" x14ac:dyDescent="0.2">
      <c r="A25" s="23" t="s">
        <v>19</v>
      </c>
      <c r="B25" s="24">
        <v>501</v>
      </c>
      <c r="C25" s="51">
        <v>161621.4</v>
      </c>
      <c r="D25" s="51">
        <v>69327.759999999995</v>
      </c>
      <c r="E25" s="11">
        <f t="shared" si="1"/>
        <v>42.895161160588877</v>
      </c>
      <c r="F25" s="39">
        <v>1025341.39</v>
      </c>
      <c r="G25" s="39">
        <v>434778.61</v>
      </c>
      <c r="H25" s="11">
        <f t="shared" si="7"/>
        <v>42.403302377172153</v>
      </c>
      <c r="I25" s="11">
        <f t="shared" si="6"/>
        <v>-863719.99</v>
      </c>
      <c r="J25" s="11">
        <f t="shared" si="3"/>
        <v>15.762691487563961</v>
      </c>
      <c r="K25" s="11">
        <f t="shared" si="4"/>
        <v>-365450.85</v>
      </c>
      <c r="L25" s="11">
        <f t="shared" si="5"/>
        <v>15.945531451052753</v>
      </c>
      <c r="XET25" s="21">
        <f t="shared" si="0"/>
        <v>462516.32668647612</v>
      </c>
    </row>
    <row r="26" spans="1:12 16374:16374" x14ac:dyDescent="0.2">
      <c r="A26" s="23" t="s">
        <v>20</v>
      </c>
      <c r="B26" s="24">
        <v>502</v>
      </c>
      <c r="C26" s="51">
        <v>2045849.03</v>
      </c>
      <c r="D26" s="51">
        <v>237398.26</v>
      </c>
      <c r="E26" s="11">
        <f t="shared" si="1"/>
        <v>11.603899237863118</v>
      </c>
      <c r="F26" s="39">
        <v>1275937.95</v>
      </c>
      <c r="G26" s="39">
        <v>497030.48</v>
      </c>
      <c r="H26" s="11">
        <f t="shared" si="7"/>
        <v>38.954126256688269</v>
      </c>
      <c r="I26" s="11">
        <f t="shared" si="6"/>
        <v>769911.08000000007</v>
      </c>
      <c r="J26" s="11">
        <f t="shared" si="3"/>
        <v>160.34079321804012</v>
      </c>
      <c r="K26" s="11">
        <f t="shared" si="4"/>
        <v>-259632.21999999997</v>
      </c>
      <c r="L26" s="11">
        <f t="shared" si="5"/>
        <v>47.763320269614049</v>
      </c>
      <c r="XET26" s="21">
        <f t="shared" si="0"/>
        <v>4567255.2421389837</v>
      </c>
    </row>
    <row r="27" spans="1:12 16374:16374" x14ac:dyDescent="0.2">
      <c r="A27" s="23" t="s">
        <v>21</v>
      </c>
      <c r="B27" s="24">
        <v>503</v>
      </c>
      <c r="C27" s="51">
        <v>86756580.519999996</v>
      </c>
      <c r="D27" s="51">
        <v>16452388.359999999</v>
      </c>
      <c r="E27" s="11">
        <f t="shared" si="1"/>
        <v>18.96385065131426</v>
      </c>
      <c r="F27" s="39">
        <v>63518092.009999998</v>
      </c>
      <c r="G27" s="39">
        <v>26497787.09</v>
      </c>
      <c r="H27" s="11">
        <f t="shared" si="7"/>
        <v>41.716912853472216</v>
      </c>
      <c r="I27" s="11">
        <f t="shared" si="6"/>
        <v>23238488.509999998</v>
      </c>
      <c r="J27" s="11">
        <f t="shared" si="3"/>
        <v>136.5856211586794</v>
      </c>
      <c r="K27" s="11">
        <f t="shared" si="4"/>
        <v>-10045398.73</v>
      </c>
      <c r="L27" s="11">
        <f t="shared" si="5"/>
        <v>62.089669239621024</v>
      </c>
      <c r="XET27" s="21">
        <f t="shared" si="0"/>
        <v>206418700.11605388</v>
      </c>
    </row>
    <row r="28" spans="1:12 16374:16374" x14ac:dyDescent="0.2">
      <c r="A28" s="5" t="s">
        <v>22</v>
      </c>
      <c r="B28" s="3">
        <v>600</v>
      </c>
      <c r="C28" s="50">
        <v>1562433.03</v>
      </c>
      <c r="D28" s="50">
        <v>0</v>
      </c>
      <c r="E28" s="11">
        <f t="shared" si="1"/>
        <v>0</v>
      </c>
      <c r="F28" s="38">
        <v>3494906.7</v>
      </c>
      <c r="G28" s="38">
        <v>26595.5</v>
      </c>
      <c r="H28" s="11">
        <f t="shared" si="7"/>
        <v>0.76097882670229788</v>
      </c>
      <c r="I28" s="11">
        <f t="shared" si="6"/>
        <v>-1932473.6700000002</v>
      </c>
      <c r="J28" s="11">
        <f t="shared" si="3"/>
        <v>44.706001164494602</v>
      </c>
      <c r="K28" s="11">
        <f t="shared" si="4"/>
        <v>-26595.5</v>
      </c>
      <c r="L28" s="11"/>
      <c r="XET28" s="21">
        <f t="shared" si="0"/>
        <v>3125511.5269799912</v>
      </c>
    </row>
    <row r="29" spans="1:12 16374:16374" ht="22.5" customHeight="1" x14ac:dyDescent="0.2">
      <c r="A29" s="23" t="s">
        <v>23</v>
      </c>
      <c r="B29" s="24">
        <v>605</v>
      </c>
      <c r="C29" s="51">
        <v>1562433.03</v>
      </c>
      <c r="D29" s="51">
        <v>0</v>
      </c>
      <c r="E29" s="11">
        <f t="shared" si="1"/>
        <v>0</v>
      </c>
      <c r="F29" s="39">
        <v>3494906.7</v>
      </c>
      <c r="G29" s="39">
        <v>26595.5</v>
      </c>
      <c r="H29" s="11">
        <f t="shared" si="7"/>
        <v>0.76097882670229788</v>
      </c>
      <c r="I29" s="11">
        <f t="shared" si="6"/>
        <v>-1932473.6700000002</v>
      </c>
      <c r="J29" s="11">
        <f t="shared" si="3"/>
        <v>44.706001164494602</v>
      </c>
      <c r="K29" s="11">
        <f t="shared" si="4"/>
        <v>-26595.5</v>
      </c>
      <c r="L29" s="11"/>
      <c r="XET29" s="21">
        <f t="shared" si="0"/>
        <v>3125516.5269799912</v>
      </c>
    </row>
    <row r="30" spans="1:12 16374:16374" x14ac:dyDescent="0.2">
      <c r="A30" s="5" t="s">
        <v>24</v>
      </c>
      <c r="B30" s="3">
        <v>700</v>
      </c>
      <c r="C30" s="50">
        <v>741817258.10000002</v>
      </c>
      <c r="D30" s="50">
        <v>453735157.74000001</v>
      </c>
      <c r="E30" s="11">
        <f t="shared" si="1"/>
        <v>61.165354780521248</v>
      </c>
      <c r="F30" s="38">
        <v>703701698.57000005</v>
      </c>
      <c r="G30" s="38">
        <v>415594492.66000003</v>
      </c>
      <c r="H30" s="11">
        <f t="shared" si="7"/>
        <v>59.058333027266258</v>
      </c>
      <c r="I30" s="11">
        <f t="shared" si="6"/>
        <v>38115559.529999971</v>
      </c>
      <c r="J30" s="11">
        <f t="shared" si="3"/>
        <v>105.41643705101963</v>
      </c>
      <c r="K30" s="11">
        <f t="shared" si="4"/>
        <v>38140665.079999983</v>
      </c>
      <c r="L30" s="11">
        <f t="shared" si="5"/>
        <v>109.17737500222435</v>
      </c>
      <c r="XET30" s="21">
        <f t="shared" si="0"/>
        <v>2391105866.4974995</v>
      </c>
    </row>
    <row r="31" spans="1:12 16374:16374" x14ac:dyDescent="0.2">
      <c r="A31" s="23" t="s">
        <v>25</v>
      </c>
      <c r="B31" s="24">
        <v>701</v>
      </c>
      <c r="C31" s="51">
        <v>196941611.40000001</v>
      </c>
      <c r="D31" s="51">
        <v>112956503.31</v>
      </c>
      <c r="E31" s="11">
        <f t="shared" si="1"/>
        <v>57.355326031418869</v>
      </c>
      <c r="F31" s="39">
        <v>179305388.59</v>
      </c>
      <c r="G31" s="39">
        <v>101003652.87</v>
      </c>
      <c r="H31" s="11">
        <f t="shared" si="7"/>
        <v>56.330517261226944</v>
      </c>
      <c r="I31" s="11">
        <f t="shared" si="6"/>
        <v>17636222.810000002</v>
      </c>
      <c r="J31" s="11">
        <f t="shared" si="3"/>
        <v>109.83585766645699</v>
      </c>
      <c r="K31" s="11">
        <f t="shared" si="4"/>
        <v>11952850.439999998</v>
      </c>
      <c r="L31" s="11">
        <f t="shared" si="5"/>
        <v>111.8340773827104</v>
      </c>
      <c r="XET31" s="21">
        <f t="shared" si="0"/>
        <v>619797265.77577853</v>
      </c>
    </row>
    <row r="32" spans="1:12 16374:16374" x14ac:dyDescent="0.2">
      <c r="A32" s="23" t="s">
        <v>26</v>
      </c>
      <c r="B32" s="24">
        <v>702</v>
      </c>
      <c r="C32" s="51">
        <v>447065308.95999998</v>
      </c>
      <c r="D32" s="51">
        <v>288109165.27999997</v>
      </c>
      <c r="E32" s="11">
        <f t="shared" si="1"/>
        <v>64.444536291626648</v>
      </c>
      <c r="F32" s="39">
        <v>459151334.05000001</v>
      </c>
      <c r="G32" s="39">
        <v>279132141.49000001</v>
      </c>
      <c r="H32" s="11">
        <f t="shared" si="7"/>
        <v>60.793059017792913</v>
      </c>
      <c r="I32" s="11">
        <f t="shared" si="6"/>
        <v>-12086025.090000033</v>
      </c>
      <c r="J32" s="11">
        <f t="shared" si="3"/>
        <v>97.367746929232723</v>
      </c>
      <c r="K32" s="11">
        <f t="shared" si="4"/>
        <v>8977023.7899999619</v>
      </c>
      <c r="L32" s="11">
        <f t="shared" si="5"/>
        <v>103.21604804881331</v>
      </c>
      <c r="XET32" s="21">
        <f t="shared" si="0"/>
        <v>1470349976.3013904</v>
      </c>
    </row>
    <row r="33" spans="1:12 16374:16374" x14ac:dyDescent="0.2">
      <c r="A33" s="23" t="s">
        <v>27</v>
      </c>
      <c r="B33" s="24">
        <v>703</v>
      </c>
      <c r="C33" s="51">
        <v>59107791.619999997</v>
      </c>
      <c r="D33" s="51">
        <v>33777380.649999999</v>
      </c>
      <c r="E33" s="11">
        <f t="shared" si="1"/>
        <v>57.145394412893147</v>
      </c>
      <c r="F33" s="39">
        <v>31554471.68</v>
      </c>
      <c r="G33" s="39">
        <v>17734495.940000001</v>
      </c>
      <c r="H33" s="11">
        <f t="shared" si="7"/>
        <v>56.202797878693566</v>
      </c>
      <c r="I33" s="11">
        <f t="shared" si="6"/>
        <v>27553319.939999998</v>
      </c>
      <c r="J33" s="11">
        <f>C33*100/F33</f>
        <v>187.31985824203792</v>
      </c>
      <c r="K33" s="11">
        <f t="shared" si="4"/>
        <v>16042884.709999997</v>
      </c>
      <c r="L33" s="11">
        <f t="shared" si="5"/>
        <v>190.46146427999349</v>
      </c>
      <c r="XET33" s="21">
        <f t="shared" si="0"/>
        <v>185771538.66951483</v>
      </c>
    </row>
    <row r="34" spans="1:12 16374:16374" ht="22.5" x14ac:dyDescent="0.2">
      <c r="A34" s="23" t="s">
        <v>28</v>
      </c>
      <c r="B34" s="24">
        <v>705</v>
      </c>
      <c r="C34" s="51">
        <v>241450.1</v>
      </c>
      <c r="D34" s="51">
        <v>30000</v>
      </c>
      <c r="E34" s="11">
        <f t="shared" si="1"/>
        <v>12.424927552318263</v>
      </c>
      <c r="F34" s="39">
        <v>137919.99</v>
      </c>
      <c r="G34" s="39">
        <v>47600</v>
      </c>
      <c r="H34" s="11">
        <f t="shared" si="7"/>
        <v>34.51276352325722</v>
      </c>
      <c r="I34" s="11">
        <f t="shared" si="6"/>
        <v>103530.11000000002</v>
      </c>
      <c r="J34" s="11">
        <f>C34*100/F34</f>
        <v>175.06534041947074</v>
      </c>
      <c r="K34" s="11">
        <f t="shared" si="4"/>
        <v>-17600</v>
      </c>
      <c r="L34" s="11">
        <f t="shared" si="5"/>
        <v>63.025210084033617</v>
      </c>
      <c r="XET34" s="21">
        <f t="shared" si="0"/>
        <v>543890.22824157903</v>
      </c>
    </row>
    <row r="35" spans="1:12 16374:16374" x14ac:dyDescent="0.2">
      <c r="A35" s="23" t="s">
        <v>29</v>
      </c>
      <c r="B35" s="24">
        <v>707</v>
      </c>
      <c r="C35" s="51">
        <v>3835376.57</v>
      </c>
      <c r="D35" s="51">
        <v>1789999.43</v>
      </c>
      <c r="E35" s="11">
        <f t="shared" si="1"/>
        <v>46.670760936519983</v>
      </c>
      <c r="F35" s="39">
        <v>2385241.88</v>
      </c>
      <c r="G35" s="39">
        <v>1043940</v>
      </c>
      <c r="H35" s="11">
        <f t="shared" si="7"/>
        <v>43.766630493675557</v>
      </c>
      <c r="I35" s="11">
        <f t="shared" si="6"/>
        <v>1450134.69</v>
      </c>
      <c r="J35" s="11">
        <f t="shared" si="3"/>
        <v>160.79612730931927</v>
      </c>
      <c r="K35" s="11">
        <f t="shared" si="4"/>
        <v>746059.42999999993</v>
      </c>
      <c r="L35" s="11">
        <f t="shared" si="5"/>
        <v>171.46573845240147</v>
      </c>
      <c r="XET35" s="21">
        <f t="shared" si="0"/>
        <v>11251881.699257191</v>
      </c>
    </row>
    <row r="36" spans="1:12 16374:16374" x14ac:dyDescent="0.2">
      <c r="A36" s="23" t="s">
        <v>30</v>
      </c>
      <c r="B36" s="24">
        <v>709</v>
      </c>
      <c r="C36" s="51">
        <v>34625719.450000003</v>
      </c>
      <c r="D36" s="51">
        <v>17072109.07</v>
      </c>
      <c r="E36" s="11">
        <f t="shared" si="1"/>
        <v>49.304705696158464</v>
      </c>
      <c r="F36" s="39">
        <v>31167342.379999999</v>
      </c>
      <c r="G36" s="39">
        <v>16632662.359999999</v>
      </c>
      <c r="H36" s="11">
        <f t="shared" si="7"/>
        <v>53.365674099544449</v>
      </c>
      <c r="I36" s="11">
        <f t="shared" si="6"/>
        <v>3458377.070000004</v>
      </c>
      <c r="J36" s="11">
        <f t="shared" si="3"/>
        <v>111.09615644425055</v>
      </c>
      <c r="K36" s="11">
        <f t="shared" si="4"/>
        <v>439446.71000000089</v>
      </c>
      <c r="L36" s="11">
        <f t="shared" si="5"/>
        <v>102.64207076707592</v>
      </c>
      <c r="XET36" s="21">
        <f t="shared" si="0"/>
        <v>103396682.44860703</v>
      </c>
    </row>
    <row r="37" spans="1:12 16374:16374" x14ac:dyDescent="0.2">
      <c r="A37" s="5" t="s">
        <v>31</v>
      </c>
      <c r="B37" s="3">
        <v>800</v>
      </c>
      <c r="C37" s="52">
        <v>178897745.96000001</v>
      </c>
      <c r="D37" s="52">
        <v>83475023.430000007</v>
      </c>
      <c r="E37" s="11">
        <f t="shared" si="1"/>
        <v>46.660746328611822</v>
      </c>
      <c r="F37" s="38">
        <v>165300941.96000001</v>
      </c>
      <c r="G37" s="38">
        <v>93942160.310000002</v>
      </c>
      <c r="H37" s="11">
        <f t="shared" si="7"/>
        <v>56.83098910152151</v>
      </c>
      <c r="I37" s="11">
        <f t="shared" si="6"/>
        <v>13596804</v>
      </c>
      <c r="J37" s="11">
        <f t="shared" si="3"/>
        <v>108.22548488761194</v>
      </c>
      <c r="K37" s="11">
        <f t="shared" si="4"/>
        <v>-10467136.879999995</v>
      </c>
      <c r="L37" s="11">
        <f t="shared" si="5"/>
        <v>88.85789208438527</v>
      </c>
      <c r="XET37" s="21">
        <f t="shared" si="0"/>
        <v>524746639.35511249</v>
      </c>
    </row>
    <row r="38" spans="1:12 16374:16374" x14ac:dyDescent="0.2">
      <c r="A38" s="23" t="s">
        <v>32</v>
      </c>
      <c r="B38" s="24">
        <v>801</v>
      </c>
      <c r="C38" s="53">
        <v>174381390.16999999</v>
      </c>
      <c r="D38" s="53">
        <v>81658251.079999998</v>
      </c>
      <c r="E38" s="11">
        <f t="shared" si="1"/>
        <v>46.827388519149572</v>
      </c>
      <c r="F38" s="39">
        <v>161350996.55000001</v>
      </c>
      <c r="G38" s="39">
        <v>92473780.760000005</v>
      </c>
      <c r="H38" s="11">
        <f t="shared" si="7"/>
        <v>57.312184453316284</v>
      </c>
      <c r="I38" s="11">
        <f t="shared" si="6"/>
        <v>13030393.619999975</v>
      </c>
      <c r="J38" s="11">
        <f t="shared" si="3"/>
        <v>108.07580609888709</v>
      </c>
      <c r="K38" s="11">
        <f t="shared" si="4"/>
        <v>-10815529.680000007</v>
      </c>
      <c r="L38" s="11">
        <f t="shared" si="5"/>
        <v>88.304220297783786</v>
      </c>
      <c r="XET38" s="21">
        <f t="shared" si="0"/>
        <v>512080384.01959932</v>
      </c>
    </row>
    <row r="39" spans="1:12 16374:16374" ht="22.5" x14ac:dyDescent="0.2">
      <c r="A39" s="23" t="s">
        <v>33</v>
      </c>
      <c r="B39" s="24">
        <v>804</v>
      </c>
      <c r="C39" s="53">
        <v>4516355.79</v>
      </c>
      <c r="D39" s="53">
        <v>1816772.35</v>
      </c>
      <c r="E39" s="11">
        <f t="shared" si="1"/>
        <v>40.226510808175277</v>
      </c>
      <c r="F39" s="39">
        <v>3949945.41</v>
      </c>
      <c r="G39" s="39">
        <v>1468379.55</v>
      </c>
      <c r="H39" s="11">
        <f t="shared" si="7"/>
        <v>37.174679586267999</v>
      </c>
      <c r="I39" s="11">
        <f t="shared" si="6"/>
        <v>566410.37999999989</v>
      </c>
      <c r="J39" s="11">
        <f t="shared" si="3"/>
        <v>114.33970146944385</v>
      </c>
      <c r="K39" s="11">
        <f t="shared" si="4"/>
        <v>348392.80000000005</v>
      </c>
      <c r="L39" s="11">
        <f t="shared" si="5"/>
        <v>123.72634514012402</v>
      </c>
      <c r="XET39" s="21">
        <f t="shared" si="0"/>
        <v>12667375.747237008</v>
      </c>
    </row>
    <row r="40" spans="1:12 16374:16374" x14ac:dyDescent="0.2">
      <c r="A40" s="5" t="s">
        <v>34</v>
      </c>
      <c r="B40" s="3">
        <v>1000</v>
      </c>
      <c r="C40" s="52">
        <v>193299788.78999999</v>
      </c>
      <c r="D40" s="52">
        <v>113979876.95</v>
      </c>
      <c r="E40" s="11">
        <f t="shared" si="1"/>
        <v>58.965339622707617</v>
      </c>
      <c r="F40" s="38">
        <v>160480782.25999999</v>
      </c>
      <c r="G40" s="38">
        <v>94134834.480000004</v>
      </c>
      <c r="H40" s="11">
        <f t="shared" si="7"/>
        <v>58.658010731458909</v>
      </c>
      <c r="I40" s="11">
        <f t="shared" si="6"/>
        <v>32819006.530000001</v>
      </c>
      <c r="J40" s="11">
        <f t="shared" si="3"/>
        <v>120.45042781311278</v>
      </c>
      <c r="K40" s="11">
        <f t="shared" si="4"/>
        <v>19845042.469999999</v>
      </c>
      <c r="L40" s="11">
        <f t="shared" si="5"/>
        <v>121.08150779636873</v>
      </c>
      <c r="XET40" s="21">
        <f t="shared" si="0"/>
        <v>614560690.63528585</v>
      </c>
    </row>
    <row r="41" spans="1:12 16374:16374" x14ac:dyDescent="0.2">
      <c r="A41" s="23" t="s">
        <v>35</v>
      </c>
      <c r="B41" s="24">
        <v>1003</v>
      </c>
      <c r="C41" s="53">
        <v>125281989.06</v>
      </c>
      <c r="D41" s="53">
        <v>81810168.25</v>
      </c>
      <c r="E41" s="11">
        <f t="shared" si="1"/>
        <v>65.300821661459651</v>
      </c>
      <c r="F41" s="39">
        <v>93571555.049999997</v>
      </c>
      <c r="G41" s="39">
        <v>60139941.979999997</v>
      </c>
      <c r="H41" s="11">
        <f t="shared" si="7"/>
        <v>64.271606844477688</v>
      </c>
      <c r="I41" s="11">
        <f t="shared" si="6"/>
        <v>31710434.010000005</v>
      </c>
      <c r="J41" s="11">
        <f t="shared" si="3"/>
        <v>133.88896763878245</v>
      </c>
      <c r="K41" s="11">
        <f t="shared" si="4"/>
        <v>21670226.270000003</v>
      </c>
      <c r="L41" s="11">
        <f t="shared" si="5"/>
        <v>136.03300162345784</v>
      </c>
      <c r="XET41" s="21">
        <f t="shared" si="0"/>
        <v>414185717.11439776</v>
      </c>
    </row>
    <row r="42" spans="1:12 16374:16374" x14ac:dyDescent="0.2">
      <c r="A42" s="23" t="s">
        <v>36</v>
      </c>
      <c r="B42" s="24">
        <v>1004</v>
      </c>
      <c r="C42" s="53">
        <v>48001349.469999999</v>
      </c>
      <c r="D42" s="53">
        <v>23199588.370000001</v>
      </c>
      <c r="E42" s="11">
        <f t="shared" si="1"/>
        <v>48.331116991824025</v>
      </c>
      <c r="F42" s="39">
        <v>49020513.340000004</v>
      </c>
      <c r="G42" s="39">
        <v>25569392.550000001</v>
      </c>
      <c r="H42" s="11">
        <f t="shared" si="7"/>
        <v>52.160597284353116</v>
      </c>
      <c r="I42" s="11">
        <f t="shared" si="6"/>
        <v>-1019163.8700000048</v>
      </c>
      <c r="J42" s="11">
        <f t="shared" si="3"/>
        <v>97.920944109803145</v>
      </c>
      <c r="K42" s="11">
        <f t="shared" si="4"/>
        <v>-2369804.1799999997</v>
      </c>
      <c r="L42" s="11">
        <f t="shared" si="5"/>
        <v>90.731871414755219</v>
      </c>
      <c r="XET42" s="21">
        <f t="shared" si="0"/>
        <v>142403168.82452983</v>
      </c>
    </row>
    <row r="43" spans="1:12 16374:16374" x14ac:dyDescent="0.2">
      <c r="A43" s="23" t="s">
        <v>37</v>
      </c>
      <c r="B43" s="24">
        <v>1006</v>
      </c>
      <c r="C43" s="53">
        <v>20016450.260000002</v>
      </c>
      <c r="D43" s="53">
        <v>8970120.3300000001</v>
      </c>
      <c r="E43" s="11">
        <f t="shared" si="1"/>
        <v>44.813741764819788</v>
      </c>
      <c r="F43" s="39">
        <v>17888713.870000001</v>
      </c>
      <c r="G43" s="39">
        <v>8425499.9499999993</v>
      </c>
      <c r="H43" s="11">
        <f t="shared" si="7"/>
        <v>47.099528849471156</v>
      </c>
      <c r="I43" s="11">
        <f t="shared" si="6"/>
        <v>2127736.3900000006</v>
      </c>
      <c r="J43" s="11">
        <f t="shared" si="3"/>
        <v>111.89429494743213</v>
      </c>
      <c r="K43" s="11">
        <f t="shared" si="4"/>
        <v>544620.38000000082</v>
      </c>
      <c r="L43" s="11">
        <f t="shared" si="5"/>
        <v>106.46395327555608</v>
      </c>
      <c r="XET43" s="21">
        <f t="shared" si="0"/>
        <v>57974457.451518849</v>
      </c>
    </row>
    <row r="44" spans="1:12 16374:16374" ht="12.95" customHeight="1" x14ac:dyDescent="0.2">
      <c r="A44" s="5" t="s">
        <v>38</v>
      </c>
      <c r="B44" s="3">
        <v>1100</v>
      </c>
      <c r="C44" s="52">
        <v>13385510.130000001</v>
      </c>
      <c r="D44" s="52">
        <v>7086068.8899999997</v>
      </c>
      <c r="E44" s="11">
        <f t="shared" si="1"/>
        <v>52.938355140597089</v>
      </c>
      <c r="F44" s="38">
        <v>9993392.2200000007</v>
      </c>
      <c r="G44" s="38">
        <v>5916669.6399999997</v>
      </c>
      <c r="H44" s="11">
        <f t="shared" si="7"/>
        <v>59.20581830220609</v>
      </c>
      <c r="I44" s="11">
        <f t="shared" si="6"/>
        <v>3392117.91</v>
      </c>
      <c r="J44" s="11">
        <f t="shared" si="3"/>
        <v>133.94360828959839</v>
      </c>
      <c r="K44" s="11">
        <f t="shared" si="4"/>
        <v>1169399.25</v>
      </c>
      <c r="L44" s="11">
        <f t="shared" si="5"/>
        <v>119.76448443384783</v>
      </c>
      <c r="XET44" s="21">
        <f t="shared" si="0"/>
        <v>40944623.892266177</v>
      </c>
    </row>
    <row r="45" spans="1:12 16374:16374" s="36" customFormat="1" ht="12.95" customHeight="1" x14ac:dyDescent="0.2">
      <c r="A45" s="23" t="s">
        <v>43</v>
      </c>
      <c r="B45" s="34">
        <v>1101</v>
      </c>
      <c r="C45" s="53">
        <v>1117514.72</v>
      </c>
      <c r="D45" s="53">
        <v>594994.68000000005</v>
      </c>
      <c r="E45" s="11">
        <f t="shared" si="1"/>
        <v>53.242670485808013</v>
      </c>
      <c r="F45" s="39">
        <v>3019968</v>
      </c>
      <c r="G45" s="39">
        <v>1910587.97</v>
      </c>
      <c r="H45" s="11">
        <f t="shared" si="7"/>
        <v>63.265172677326383</v>
      </c>
      <c r="I45" s="11">
        <f t="shared" si="6"/>
        <v>-1902453.28</v>
      </c>
      <c r="J45" s="11">
        <f t="shared" si="3"/>
        <v>37.00419077288236</v>
      </c>
      <c r="K45" s="11">
        <f t="shared" si="4"/>
        <v>-1315593.29</v>
      </c>
      <c r="L45" s="11">
        <f t="shared" si="5"/>
        <v>31.141967255242378</v>
      </c>
      <c r="XET45" s="21"/>
    </row>
    <row r="46" spans="1:12 16374:16374" ht="16.350000000000001" customHeight="1" x14ac:dyDescent="0.2">
      <c r="A46" s="23" t="s">
        <v>39</v>
      </c>
      <c r="B46" s="34">
        <v>1102</v>
      </c>
      <c r="C46" s="53">
        <v>2357093.2000000002</v>
      </c>
      <c r="D46" s="53">
        <v>1256173.0900000001</v>
      </c>
      <c r="E46" s="11">
        <f t="shared" si="1"/>
        <v>53.293314409459924</v>
      </c>
      <c r="F46" s="39">
        <v>555000</v>
      </c>
      <c r="G46" s="39">
        <v>158590</v>
      </c>
      <c r="H46" s="11">
        <f t="shared" si="7"/>
        <v>28.574774774774774</v>
      </c>
      <c r="I46" s="11">
        <f t="shared" si="6"/>
        <v>1802093.2000000002</v>
      </c>
      <c r="J46" s="11" t="s">
        <v>57</v>
      </c>
      <c r="K46" s="11">
        <f t="shared" si="4"/>
        <v>1097583.0900000001</v>
      </c>
      <c r="L46" s="11" t="s">
        <v>58</v>
      </c>
      <c r="XET46" s="21">
        <f t="shared" si="0"/>
        <v>7227716.4480891842</v>
      </c>
    </row>
    <row r="47" spans="1:12 16374:16374" s="36" customFormat="1" ht="16.350000000000001" customHeight="1" thickBot="1" x14ac:dyDescent="0.25">
      <c r="A47" s="25" t="s">
        <v>44</v>
      </c>
      <c r="B47" s="35">
        <v>1103</v>
      </c>
      <c r="C47" s="22">
        <v>9910902.2100000009</v>
      </c>
      <c r="D47" s="22">
        <v>5234901.12</v>
      </c>
      <c r="E47" s="30">
        <f t="shared" si="1"/>
        <v>52.819622362109854</v>
      </c>
      <c r="F47" s="22">
        <v>6418424.2199999997</v>
      </c>
      <c r="G47" s="22">
        <v>3847491.67</v>
      </c>
      <c r="H47" s="30">
        <f t="shared" si="7"/>
        <v>59.944490082333637</v>
      </c>
      <c r="I47" s="30">
        <f t="shared" si="6"/>
        <v>3492477.9900000012</v>
      </c>
      <c r="J47" s="11">
        <f t="shared" si="3"/>
        <v>154.41332436577403</v>
      </c>
      <c r="K47" s="30">
        <f t="shared" si="4"/>
        <v>1387409.4500000002</v>
      </c>
      <c r="L47" s="30">
        <f t="shared" si="5"/>
        <v>136.06010276300353</v>
      </c>
      <c r="XET47" s="21"/>
    </row>
    <row r="48" spans="1:12 16374:16374" ht="20.45" customHeight="1" thickBot="1" x14ac:dyDescent="0.25">
      <c r="A48" s="37" t="s">
        <v>41</v>
      </c>
      <c r="B48" s="41"/>
      <c r="C48" s="42">
        <v>1611079081.8499999</v>
      </c>
      <c r="D48" s="43">
        <v>805546261.25</v>
      </c>
      <c r="E48" s="32">
        <f t="shared" si="1"/>
        <v>50.000417131913373</v>
      </c>
      <c r="F48" s="42">
        <v>1438839229.05</v>
      </c>
      <c r="G48" s="43">
        <f>768581685.88-2655570</f>
        <v>765926115.88</v>
      </c>
      <c r="H48" s="32">
        <f t="shared" si="7"/>
        <v>53.23222361581746</v>
      </c>
      <c r="I48" s="32">
        <f t="shared" ref="I48" si="8">C48-F48</f>
        <v>172239852.79999995</v>
      </c>
      <c r="J48" s="32">
        <f t="shared" si="3"/>
        <v>111.97075040230327</v>
      </c>
      <c r="K48" s="32">
        <f t="shared" si="4"/>
        <v>39620145.370000005</v>
      </c>
      <c r="L48" s="33">
        <f t="shared" si="5"/>
        <v>105.17284168127352</v>
      </c>
      <c r="XET48" s="21">
        <f t="shared" si="0"/>
        <v>4833251006.5762339</v>
      </c>
    </row>
    <row r="49" spans="1:2" ht="12.75" customHeight="1" x14ac:dyDescent="0.2">
      <c r="A49" s="2"/>
      <c r="B49" s="2"/>
    </row>
    <row r="50" spans="1:2" ht="12.75" customHeight="1" x14ac:dyDescent="0.2">
      <c r="A50" s="2"/>
      <c r="B50" s="2"/>
    </row>
    <row r="51" spans="1:2" ht="12.75" customHeight="1" x14ac:dyDescent="0.2">
      <c r="A51" s="1"/>
      <c r="B51" s="1"/>
    </row>
    <row r="52" spans="1:2" ht="12.75" customHeight="1" x14ac:dyDescent="0.2">
      <c r="A52" s="1"/>
      <c r="B52" s="1"/>
    </row>
    <row r="53" spans="1:2" ht="12.75" customHeight="1" x14ac:dyDescent="0.2">
      <c r="A53" s="1"/>
      <c r="B53" s="1"/>
    </row>
  </sheetData>
  <mergeCells count="4">
    <mergeCell ref="F3:H3"/>
    <mergeCell ref="A1:L1"/>
    <mergeCell ref="C3:E3"/>
    <mergeCell ref="I3:L3"/>
  </mergeCells>
  <pageMargins left="0.39370078740157499" right="0.39370078740157499" top="0.59055118110236204" bottom="0.59055118110236204" header="0.499999992490753" footer="0.499999992490753"/>
  <pageSetup paperSize="9" scale="98" fitToHeight="0" orientation="landscape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Карпова С.Н.</dc:creator>
  <cp:lastModifiedBy>Микулина Г.В.</cp:lastModifiedBy>
  <dcterms:created xsi:type="dcterms:W3CDTF">2024-06-25T07:55:23Z</dcterms:created>
  <dcterms:modified xsi:type="dcterms:W3CDTF">2026-07-21T07:32:12Z</dcterms:modified>
</cp:coreProperties>
</file>